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95" windowWidth="19155" windowHeight="11730" activeTab="1"/>
  </bookViews>
  <sheets>
    <sheet name="dados gerais" sheetId="4" r:id="rId1"/>
    <sheet name="dados financ" sheetId="5" r:id="rId2"/>
    <sheet name="valor.individual" sheetId="10" r:id="rId3"/>
    <sheet name="discentes" sheetId="11" r:id="rId4"/>
  </sheets>
  <calcPr calcId="145621"/>
</workbook>
</file>

<file path=xl/calcChain.xml><?xml version="1.0" encoding="utf-8"?>
<calcChain xmlns="http://schemas.openxmlformats.org/spreadsheetml/2006/main">
  <c r="B16" i="11"/>
  <c r="B8"/>
  <c r="D31" i="5"/>
  <c r="D29" l="1"/>
  <c r="AK28"/>
  <c r="AF65" l="1"/>
  <c r="F14" i="10"/>
  <c r="C9"/>
  <c r="C152"/>
  <c r="C10" s="1"/>
  <c r="I159"/>
  <c r="F158"/>
  <c r="C182"/>
  <c r="I267"/>
  <c r="F264"/>
  <c r="C282"/>
  <c r="L332"/>
  <c r="I333"/>
  <c r="F334"/>
  <c r="C350"/>
  <c r="C355"/>
  <c r="F10" s="1"/>
  <c r="C375"/>
  <c r="C404"/>
  <c r="F18" s="1"/>
  <c r="C370"/>
  <c r="F13" s="1"/>
  <c r="F327"/>
  <c r="I309"/>
  <c r="C310"/>
  <c r="F200"/>
  <c r="C18" s="1"/>
  <c r="C200"/>
  <c r="C147"/>
  <c r="F30"/>
  <c r="C53"/>
  <c r="C4" s="1"/>
  <c r="C363"/>
  <c r="F11" s="1"/>
  <c r="F380"/>
  <c r="C398"/>
  <c r="F17" s="1"/>
  <c r="I290"/>
  <c r="F303"/>
  <c r="C287"/>
  <c r="L417"/>
  <c r="I417"/>
  <c r="F417"/>
  <c r="C417"/>
  <c r="I409"/>
  <c r="F409"/>
  <c r="C412"/>
  <c r="O192"/>
  <c r="L195"/>
  <c r="I194"/>
  <c r="F192"/>
  <c r="C192"/>
  <c r="F96"/>
  <c r="O83"/>
  <c r="L82"/>
  <c r="I83"/>
  <c r="C82"/>
  <c r="F75"/>
  <c r="C77"/>
  <c r="F255"/>
  <c r="C259"/>
  <c r="I187"/>
  <c r="F187"/>
  <c r="C187"/>
  <c r="L205"/>
  <c r="I221"/>
  <c r="F222"/>
  <c r="C224"/>
  <c r="F229"/>
  <c r="C233"/>
  <c r="R101"/>
  <c r="O101"/>
  <c r="L104"/>
  <c r="I117"/>
  <c r="F118"/>
  <c r="C119"/>
  <c r="AC19" i="4"/>
  <c r="F9" i="10" l="1"/>
  <c r="C5"/>
  <c r="F3"/>
  <c r="C16"/>
  <c r="F21"/>
  <c r="F23"/>
  <c r="F8"/>
  <c r="C11"/>
  <c r="F7"/>
  <c r="C23"/>
  <c r="F4"/>
  <c r="C20"/>
  <c r="C13"/>
  <c r="C7"/>
  <c r="C8"/>
  <c r="J23" i="5"/>
  <c r="AC30" i="4"/>
  <c r="AC20"/>
  <c r="AC18"/>
</calcChain>
</file>

<file path=xl/sharedStrings.xml><?xml version="1.0" encoding="utf-8"?>
<sst xmlns="http://schemas.openxmlformats.org/spreadsheetml/2006/main" count="1638" uniqueCount="408">
  <si>
    <t>Coordenador</t>
  </si>
  <si>
    <t>Alessandro Hirata</t>
  </si>
  <si>
    <t>Direito Econômico e Desenvolvimento</t>
  </si>
  <si>
    <t>Total</t>
  </si>
  <si>
    <t>Nome do Curso</t>
  </si>
  <si>
    <t>Camilo Zufelato</t>
  </si>
  <si>
    <t>Guilherme Adolfo dos Santos Mendes</t>
  </si>
  <si>
    <t>LLM em Direitos Humanos</t>
  </si>
  <si>
    <t>Jonathan Hernandes Marcantonio</t>
  </si>
  <si>
    <t>Código Mercúrio</t>
  </si>
  <si>
    <t>Vice-Coordenador</t>
  </si>
  <si>
    <t>Valor total do curso</t>
  </si>
  <si>
    <t>Data aprovação Depto/Relator/Reunião Aprovada</t>
  </si>
  <si>
    <t>Data aprovação CCEx/Relator/Reunião Aprovada</t>
  </si>
  <si>
    <t>Data aprovação Congregação/Relator/Reunião Aprovada</t>
  </si>
  <si>
    <t>Data Aprovação CoCex/Reunião</t>
  </si>
  <si>
    <t>Data de Início</t>
  </si>
  <si>
    <t>Data de Fim</t>
  </si>
  <si>
    <t>Nº bolsas concedidas</t>
  </si>
  <si>
    <t>Direito Tributário - 1ª edição</t>
  </si>
  <si>
    <t>Direito Tributário - 2ª edição</t>
  </si>
  <si>
    <t>Direito Processual Civil - 1ª edição</t>
  </si>
  <si>
    <t>Direito Processual Civil - 2ª edição</t>
  </si>
  <si>
    <t>Direito Processual Civil - 3ª edição</t>
  </si>
  <si>
    <t>Direito Civil: Novos Paradigmas Hermenêutico nas Relações Privadas</t>
  </si>
  <si>
    <t>Ciências Criminais: Direito Penal, Processual Penal, Política Criminal e Criminologia.</t>
  </si>
  <si>
    <t>Fashion Law (Direito e Moda)</t>
  </si>
  <si>
    <t>Cristina Godoy Bernardo de Oliveira</t>
  </si>
  <si>
    <t>Juliana Oliveira Domingues</t>
  </si>
  <si>
    <t>Jair Aparecido Cardoso</t>
  </si>
  <si>
    <t>Rogério Alessandre de Oliveira Castro</t>
  </si>
  <si>
    <t>Fernando da Fonseca Gajardoni</t>
  </si>
  <si>
    <t>Alexandre Naoki Nishioka</t>
  </si>
  <si>
    <t>-</t>
  </si>
  <si>
    <t>Gustavo Assed Ferreira</t>
  </si>
  <si>
    <t>Cíntia Rosa Pereira de Lima</t>
  </si>
  <si>
    <t>20.03.2015</t>
  </si>
  <si>
    <t>30.06.2016</t>
  </si>
  <si>
    <t>30.10.2017</t>
  </si>
  <si>
    <t>31.10.2015</t>
  </si>
  <si>
    <t>31.07.2015</t>
  </si>
  <si>
    <t>01.02.2014</t>
  </si>
  <si>
    <t>31.03.2016</t>
  </si>
  <si>
    <t>15.02.2013</t>
  </si>
  <si>
    <t>20.12.2014</t>
  </si>
  <si>
    <t>Caio Gracco Pinheiro Dias</t>
  </si>
  <si>
    <t>27.06.2015</t>
  </si>
  <si>
    <t>26.06.2017</t>
  </si>
  <si>
    <t>05.09.2015</t>
  </si>
  <si>
    <t>05.09.2017</t>
  </si>
  <si>
    <t>Carga Horária</t>
  </si>
  <si>
    <t>360h + 40h</t>
  </si>
  <si>
    <t>Duração</t>
  </si>
  <si>
    <t>24 meses</t>
  </si>
  <si>
    <t>Natureza</t>
  </si>
  <si>
    <t>Especialização</t>
  </si>
  <si>
    <t>Difusão</t>
  </si>
  <si>
    <t>Atualização</t>
  </si>
  <si>
    <t>Total de vagas oferecidas</t>
  </si>
  <si>
    <t>não</t>
  </si>
  <si>
    <t>16 x R$650</t>
  </si>
  <si>
    <t>20.08.2012</t>
  </si>
  <si>
    <t>141ª sessão, 04.10.2012</t>
  </si>
  <si>
    <t>Pagantes</t>
  </si>
  <si>
    <t>360h + 60h</t>
  </si>
  <si>
    <t>16 meses</t>
  </si>
  <si>
    <t>16 x R$ 850</t>
  </si>
  <si>
    <t>20.08.2013</t>
  </si>
  <si>
    <t>21.10.2014</t>
  </si>
  <si>
    <t>18 meses</t>
  </si>
  <si>
    <t>18 x R$ 850</t>
  </si>
  <si>
    <t>"ad" (Profa. Emanuelle) 08.10.2014</t>
  </si>
  <si>
    <t>"ad" (Prof. Luciano) 22.08.2014</t>
  </si>
  <si>
    <t>09.10.2014</t>
  </si>
  <si>
    <t>18 x R$970</t>
  </si>
  <si>
    <t xml:space="preserve"> (Prof. Jonathan) 39ª, 12.11.2014</t>
  </si>
  <si>
    <t>25.11.2014</t>
  </si>
  <si>
    <t>sim (2)</t>
  </si>
  <si>
    <t>sim (1)</t>
  </si>
  <si>
    <t xml:space="preserve"> (Conselho) 39ª, 12.11.2014</t>
  </si>
  <si>
    <t>18 x R$985</t>
  </si>
  <si>
    <t xml:space="preserve">51ª (Prof. Guilherme) </t>
  </si>
  <si>
    <t xml:space="preserve"> "ad" 17.04.2015</t>
  </si>
  <si>
    <t>"ad" 29.11.2013</t>
  </si>
  <si>
    <t>02.10.2014 (Prof. Assed)</t>
  </si>
  <si>
    <t>30h</t>
  </si>
  <si>
    <t>2 meses</t>
  </si>
  <si>
    <t>R$50 + 2 R$350</t>
  </si>
  <si>
    <t>54ª, 06.08.2015</t>
  </si>
  <si>
    <t>27.08.2015</t>
  </si>
  <si>
    <t>12.03.2016</t>
  </si>
  <si>
    <t>30.04.2016</t>
  </si>
  <si>
    <t>Paulo Eduardo Alves da Silva</t>
  </si>
  <si>
    <t>Nuno Manoel Morgadinho dos Santos Coelho</t>
  </si>
  <si>
    <t>80h</t>
  </si>
  <si>
    <t>8 meses</t>
  </si>
  <si>
    <t>Coordenação</t>
  </si>
  <si>
    <t>Processo de Seleção</t>
  </si>
  <si>
    <t>Prova presencial</t>
  </si>
  <si>
    <t>Ordem de inscrição</t>
  </si>
  <si>
    <t>Eduardo Saad Diniz</t>
  </si>
  <si>
    <t>Marta Rodrigues Maffeis Moreira</t>
  </si>
  <si>
    <t>Nuno Manuel Morgadinho dos Santos Coelho</t>
  </si>
  <si>
    <t>Víctor Gabriel de Oliveira Rodríguez</t>
  </si>
  <si>
    <t>Rubens Beçak</t>
  </si>
  <si>
    <t>Carga Horária ministrada por fds</t>
  </si>
  <si>
    <t>Dias e horários da semana</t>
  </si>
  <si>
    <t>Valor hora/atividade</t>
  </si>
  <si>
    <t>Valor hora/aula docente externo</t>
  </si>
  <si>
    <t>Valor hora/aula docente USP</t>
  </si>
  <si>
    <t>4+6</t>
  </si>
  <si>
    <t>Iara Pereira Ribeiro</t>
  </si>
  <si>
    <t>Claudio do Prado Amaral</t>
  </si>
  <si>
    <t>Mandado Segurança</t>
  </si>
  <si>
    <t>quinzenal - sábado (8h-18h)</t>
  </si>
  <si>
    <t>quinzenal - sábado (8h-17h30)</t>
  </si>
  <si>
    <t>Cancelaram matrícula</t>
  </si>
  <si>
    <t>Total de Pagantes Matriculados</t>
  </si>
  <si>
    <t>Valor Mensalidade</t>
  </si>
  <si>
    <t>Taxa Inscrição</t>
  </si>
  <si>
    <t>Direito do Trabalho - 2ª edição</t>
  </si>
  <si>
    <t>29.01.2016</t>
  </si>
  <si>
    <t>22.12.2017</t>
  </si>
  <si>
    <t>Valor coordenação (mensal)</t>
  </si>
  <si>
    <t>Seleção das Bolsas</t>
  </si>
  <si>
    <t>sábado (8h-17h)</t>
  </si>
  <si>
    <t>semanal - sexta (19h-23h) e sábado (8h-14h)</t>
  </si>
  <si>
    <t>ENCERRADOS</t>
  </si>
  <si>
    <t>Valor vice-coordenação (mensal)</t>
  </si>
  <si>
    <t xml:space="preserve">Maria Hemilia Fonseca </t>
  </si>
  <si>
    <t>Thiago Marrara</t>
  </si>
  <si>
    <t>?</t>
  </si>
  <si>
    <t>Direito Administrativo</t>
  </si>
  <si>
    <t>Direito Constitucional e Eleitoral</t>
  </si>
  <si>
    <t>Direito Processual Civil - 4ª edição</t>
  </si>
  <si>
    <t>1 monitor</t>
  </si>
  <si>
    <t>1 estagiário</t>
  </si>
  <si>
    <t>UNIDADE</t>
  </si>
  <si>
    <t>FUNDAÇÃO</t>
  </si>
  <si>
    <t>Direitos Humanos das Mulheres</t>
  </si>
  <si>
    <t>Estudo Sociojurídico sobre violência de gênero e a Lei Maria da Penha.</t>
  </si>
  <si>
    <t>Finanças Públicas</t>
  </si>
  <si>
    <t>Direitos Humanos dos jovens</t>
  </si>
  <si>
    <t>Curso de Atualização em Processo Civil</t>
  </si>
  <si>
    <t>Direito à Literatura: homenagem a Antônio Cândido. Estudo Analítico do texto literário (poema e prosa)</t>
  </si>
  <si>
    <t>Fabiana Cristina Severi</t>
  </si>
  <si>
    <t>gratuito</t>
  </si>
  <si>
    <t>Direito da concorrência: o regime da Lei 12.529/2011</t>
  </si>
  <si>
    <t>Thiago Marrara de Matos</t>
  </si>
  <si>
    <t xml:space="preserve"> 09/11/2013</t>
  </si>
  <si>
    <t>Direitos das Escritas Cuneiformes: Período Neobabilônico.</t>
  </si>
  <si>
    <t>Questões de Ética Aplicada: Interpretação dos Livros I, II, V e VI da 'Ética a Nicômaco'.</t>
  </si>
  <si>
    <t>Jurisdição Cível e Penal no Estado Constitucional: Tutela das Garantias Fundamentais no Direito Brasileiro.</t>
  </si>
  <si>
    <t>Treinamento para Acesso e Interpretação dos Dados do Siga</t>
  </si>
  <si>
    <t>Direitos e Desigualdades - o Caso Alemão</t>
  </si>
  <si>
    <t>Programa de Capacitação de Agentes Públicos: Módulo Licitação e Contrato Administrativo (Nível Básico).</t>
  </si>
  <si>
    <t>Novo Instrumento de Avaliação Institucional Externa das IES no Brasil</t>
  </si>
  <si>
    <t>Programa de Capacitação de Agentes Públicos: Módulo de Processo Administrativo</t>
  </si>
  <si>
    <t>Seminário de Latim e de Grego Antigo para Compreensão de Textos Jusfilosóficos</t>
  </si>
  <si>
    <t>Teoria Política Contemporânea e Desigualdades - Instituições e Justiça</t>
  </si>
  <si>
    <t>Ignacio Maria Poveda Velasco</t>
  </si>
  <si>
    <t>Benedito Cerezzo Pereira Filho</t>
  </si>
  <si>
    <t>Ana Carla Bliacheriene</t>
  </si>
  <si>
    <t>Raul Miguel Freitas de Oliveira e Thiago Marrara de Matos</t>
  </si>
  <si>
    <t>Processo/Sistema Apolo&amp;Mercurio</t>
  </si>
  <si>
    <t>Matrículas</t>
  </si>
  <si>
    <t>31.03.2017</t>
  </si>
  <si>
    <t>04.08.2017</t>
  </si>
  <si>
    <t>04.08.2019</t>
  </si>
  <si>
    <t>LLM em Direito Civil - 2ª edição</t>
  </si>
  <si>
    <t>Direito Notorial e Registral</t>
  </si>
  <si>
    <t>04.11.2017</t>
  </si>
  <si>
    <t>03.12.2019</t>
  </si>
  <si>
    <t>04.09.2017</t>
  </si>
  <si>
    <t>25.09.2017</t>
  </si>
  <si>
    <t>03.05.2017</t>
  </si>
  <si>
    <t>24.05.2017</t>
  </si>
  <si>
    <t>27.03.2017</t>
  </si>
  <si>
    <t>06.04.2017</t>
  </si>
  <si>
    <t>Gabriel Lochagin</t>
  </si>
  <si>
    <t>BOLETOS</t>
  </si>
  <si>
    <t>Inscrição</t>
  </si>
  <si>
    <t>Ultima parcela</t>
  </si>
  <si>
    <t xml:space="preserve">Parcelas de </t>
  </si>
  <si>
    <t>Matrícula (primeira parcela)</t>
  </si>
  <si>
    <t>Direito e Internet</t>
  </si>
  <si>
    <t>Função</t>
  </si>
  <si>
    <t>Valor</t>
  </si>
  <si>
    <t>EM ANDAMENTO</t>
  </si>
  <si>
    <t>Gustavo Saad Diniz</t>
  </si>
  <si>
    <t>Victor Gabriel de Oliveira Rodriguez</t>
  </si>
  <si>
    <t>Direito do Trabalho e Processo do Trabalho - 1ª edição</t>
  </si>
  <si>
    <t>Daniel Gustavo Falcão Pimentel dos Reis</t>
  </si>
  <si>
    <t>Maria Hemilia Fonseca</t>
  </si>
  <si>
    <t>Emanuelle Urbano Maffioletti</t>
  </si>
  <si>
    <t>Serviço Social USP</t>
  </si>
  <si>
    <t>Nº Processo</t>
  </si>
  <si>
    <t>12.1.00422.89.8</t>
  </si>
  <si>
    <t>13.1.00489.89.6</t>
  </si>
  <si>
    <t>14.1.00601.89.1</t>
  </si>
  <si>
    <t>16.1.00550.89.0</t>
  </si>
  <si>
    <t>15.1.00236.89.2</t>
  </si>
  <si>
    <t>15.1.00523.89.1</t>
  </si>
  <si>
    <t>16.1.00523.89.2</t>
  </si>
  <si>
    <t>14.1.00614.89.6</t>
  </si>
  <si>
    <t>16.1.00531.89.5</t>
  </si>
  <si>
    <t>16.1.00147.89.0</t>
  </si>
  <si>
    <t>14.1.00504.89.6</t>
  </si>
  <si>
    <t>17.1.00298.89.0</t>
  </si>
  <si>
    <t>15.1.00231.89.0</t>
  </si>
  <si>
    <t>17.1.00046.89.0</t>
  </si>
  <si>
    <t>13.1.00539.89.3</t>
  </si>
  <si>
    <t>14.1.00586.89.2</t>
  </si>
  <si>
    <t>17.1.00036.89.5</t>
  </si>
  <si>
    <t>17.1.00086.89.2</t>
  </si>
  <si>
    <t>16.1.00115.89.1</t>
  </si>
  <si>
    <t>15.1.00451.89.0</t>
  </si>
  <si>
    <t>17.1.00037.89.1</t>
  </si>
  <si>
    <t>14.1.00343.89.2</t>
  </si>
  <si>
    <t>16.1.00615.89.4</t>
  </si>
  <si>
    <t>LLM Direito Civil - 1ª edição</t>
  </si>
  <si>
    <t>14.1.00679.89.0</t>
  </si>
  <si>
    <t xml:space="preserve">não há </t>
  </si>
  <si>
    <t>Alexandre Naoki Nishioka/Caio Gracco Pinheiro Dias</t>
  </si>
  <si>
    <t>Prova online (email)</t>
  </si>
  <si>
    <t>ADM</t>
  </si>
  <si>
    <t>Lei Anticorrupção, Leniência e Compliance.</t>
  </si>
  <si>
    <t>devolvido para coorden.</t>
  </si>
  <si>
    <t>no DDP</t>
  </si>
  <si>
    <t>na PRCEU</t>
  </si>
  <si>
    <t>devolvido para ajustes</t>
  </si>
  <si>
    <t>Valor pago a servidores técnicos da FDRP</t>
  </si>
  <si>
    <t>PREVISTO</t>
  </si>
  <si>
    <t>REALIZADO</t>
  </si>
  <si>
    <t>Tx</t>
  </si>
  <si>
    <t>Nº Parcelas mensalidade</t>
  </si>
  <si>
    <t>Nº Parcelas coordenação</t>
  </si>
  <si>
    <t>Despesas de custeio</t>
  </si>
  <si>
    <t>CORPO DISCENTE</t>
  </si>
  <si>
    <t>CORPO DOCENTE E COORDENAÇÃO</t>
  </si>
  <si>
    <t>Total Inscrições</t>
  </si>
  <si>
    <t xml:space="preserve">Número de Bolsas </t>
  </si>
  <si>
    <t>Pagamento Total Coordenação</t>
  </si>
  <si>
    <t>AULAS</t>
  </si>
  <si>
    <t>Overhead FUPPECEU</t>
  </si>
  <si>
    <t>Overhead UNIDADE</t>
  </si>
  <si>
    <t>Overhead Departamento</t>
  </si>
  <si>
    <t>Overhead CCEx</t>
  </si>
  <si>
    <t>Superávit do Curso</t>
  </si>
  <si>
    <t>Destino</t>
  </si>
  <si>
    <t>Mês competência</t>
  </si>
  <si>
    <t>01/11/2015</t>
  </si>
  <si>
    <t>01/05/2014</t>
  </si>
  <si>
    <t>01/06/2014</t>
  </si>
  <si>
    <t>01/01/2014</t>
  </si>
  <si>
    <t>01/01/2015</t>
  </si>
  <si>
    <t>01/02/2014</t>
  </si>
  <si>
    <t>01/03/2014</t>
  </si>
  <si>
    <t>01/04/2013</t>
  </si>
  <si>
    <t>01/04/2014</t>
  </si>
  <si>
    <t>01/05/2013</t>
  </si>
  <si>
    <t>01/06/2013</t>
  </si>
  <si>
    <t>01/07/2013</t>
  </si>
  <si>
    <t>01/08/2013</t>
  </si>
  <si>
    <t>01/08/2014</t>
  </si>
  <si>
    <t>01/09/2013</t>
  </si>
  <si>
    <t>01/10/2013</t>
  </si>
  <si>
    <t>01/10/2014</t>
  </si>
  <si>
    <t>01/11/2013</t>
  </si>
  <si>
    <t>01/11/2014</t>
  </si>
  <si>
    <t>01/12/2014</t>
  </si>
  <si>
    <t>01/02/2015</t>
  </si>
  <si>
    <t>01/03/2015</t>
  </si>
  <si>
    <t>01/04/2015</t>
  </si>
  <si>
    <t>01/05/2015</t>
  </si>
  <si>
    <t>01/06/2016</t>
  </si>
  <si>
    <t>01/07/2014</t>
  </si>
  <si>
    <t>01/09/2014</t>
  </si>
  <si>
    <t>01/12/2015</t>
  </si>
  <si>
    <t>01/10/2015</t>
  </si>
  <si>
    <t>01/01/2016</t>
  </si>
  <si>
    <t>01/01/2017</t>
  </si>
  <si>
    <t>01/02/2016</t>
  </si>
  <si>
    <t>01/03/2016</t>
  </si>
  <si>
    <t>01/04/2016</t>
  </si>
  <si>
    <t>01/05/2016</t>
  </si>
  <si>
    <t>01/07/2016</t>
  </si>
  <si>
    <t>01/08/2016</t>
  </si>
  <si>
    <t>01/09/2015</t>
  </si>
  <si>
    <t>01/09/2016</t>
  </si>
  <si>
    <t>01/10/2016</t>
  </si>
  <si>
    <t>01/11/2016</t>
  </si>
  <si>
    <t>01/12/2016</t>
  </si>
  <si>
    <t>01/06/2017</t>
  </si>
  <si>
    <t>Direito Econômico</t>
  </si>
  <si>
    <t>01/12/2013</t>
  </si>
  <si>
    <t>01/03/2017</t>
  </si>
  <si>
    <t>01/06/2015</t>
  </si>
  <si>
    <t>01/07/2015</t>
  </si>
  <si>
    <t>01/02/2017</t>
  </si>
  <si>
    <t>01/04/2017</t>
  </si>
  <si>
    <t>01/05/2017</t>
  </si>
  <si>
    <t>01/07/2017</t>
  </si>
  <si>
    <t>Fashion Law</t>
  </si>
  <si>
    <t>Direito do Trabalho - 1ª edição</t>
  </si>
  <si>
    <t>Curso de Difusão: Direito da Concorrência</t>
  </si>
  <si>
    <t>Marcio Henrique Pereira Ponzilacqua</t>
  </si>
  <si>
    <t>CORPO DOCENTE DA FDRP</t>
  </si>
  <si>
    <t>Nome</t>
  </si>
  <si>
    <t>Cláudia Berbert Campos</t>
  </si>
  <si>
    <t>Gabriel Loretto Lochagin</t>
  </si>
  <si>
    <t>Ilnah Toledo Augusto</t>
  </si>
  <si>
    <t>Márcio Henrique Pereira Ponzilacqua</t>
  </si>
  <si>
    <t>Maria Paula Costa Bertran Muñoz</t>
  </si>
  <si>
    <t>Cynthia Soares Carneiro</t>
  </si>
  <si>
    <t>Daniel Pacheco Pontes</t>
  </si>
  <si>
    <t>David Diniz Dantas</t>
  </si>
  <si>
    <t>Eliana Franco Neme</t>
  </si>
  <si>
    <t>Flávia Trentini</t>
  </si>
  <si>
    <t>Maria Hemília Fonseca</t>
  </si>
  <si>
    <t>Raul Miguel Freitas de Oliveira</t>
  </si>
  <si>
    <t>Sebastião Sérgio da Silveira</t>
  </si>
  <si>
    <t>Sergio Nojiri</t>
  </si>
  <si>
    <t xml:space="preserve">Umberto Celli Júnior </t>
  </si>
  <si>
    <t>LLM em Direito Civil - 1ª edição</t>
  </si>
  <si>
    <t>Valor total recebido</t>
  </si>
  <si>
    <t>TOTAL</t>
  </si>
  <si>
    <t>NÃO</t>
  </si>
  <si>
    <t>SIM</t>
  </si>
  <si>
    <t>RELAÇÃO DE DOCENTES E RESPECTIVAS GRATIFICAÇÕES RECEBIDAS POR ATUAÇÃO EM CURSOS DE EXTENSÃO NA FDRP (atualizado em 31.07.2017)</t>
  </si>
  <si>
    <t>12.08.2008</t>
  </si>
  <si>
    <t>02.06.2008</t>
  </si>
  <si>
    <t>03.06.2008</t>
  </si>
  <si>
    <t>22.08.2011</t>
  </si>
  <si>
    <t>30.08.2011</t>
  </si>
  <si>
    <t>29.08.2011</t>
  </si>
  <si>
    <t>28.11.2011</t>
  </si>
  <si>
    <t>13.03.2013</t>
  </si>
  <si>
    <t>12.06.2013</t>
  </si>
  <si>
    <t>19.08.2013</t>
  </si>
  <si>
    <t>25.11.2013</t>
  </si>
  <si>
    <t>02.03.2013</t>
  </si>
  <si>
    <t>06.09.2014</t>
  </si>
  <si>
    <t>06.12.2014</t>
  </si>
  <si>
    <t>Programa de Capacitação de Agentes Públicos: Módulo de Licitaçaõ e Contrato Administrativo - nivel básico</t>
  </si>
  <si>
    <t>13.03.2014</t>
  </si>
  <si>
    <t>28.03.2014</t>
  </si>
  <si>
    <t>01.09.2013</t>
  </si>
  <si>
    <t>30.08.2015</t>
  </si>
  <si>
    <t>20.02.2014</t>
  </si>
  <si>
    <t>19.06.2014</t>
  </si>
  <si>
    <t>30.05.2016</t>
  </si>
  <si>
    <t>03.06.2016</t>
  </si>
  <si>
    <t>17.03.2017</t>
  </si>
  <si>
    <t>19.09.2018</t>
  </si>
  <si>
    <t>04.03.2017</t>
  </si>
  <si>
    <t>03.09.2018</t>
  </si>
  <si>
    <t>11.09.2017</t>
  </si>
  <si>
    <t>11.03.2019</t>
  </si>
  <si>
    <t>08.10.2016</t>
  </si>
  <si>
    <t>07.04.2018</t>
  </si>
  <si>
    <t>16.09.2017</t>
  </si>
  <si>
    <t>16.03.2019</t>
  </si>
  <si>
    <t>Congregação</t>
  </si>
  <si>
    <t>16.1.00334.89.5</t>
  </si>
  <si>
    <t>Direito Notarial e Registral</t>
  </si>
  <si>
    <t>Direito Processual Civil - 5ª edição</t>
  </si>
  <si>
    <t>no DPP</t>
  </si>
  <si>
    <t>Status Curso</t>
  </si>
  <si>
    <t>encerrado</t>
  </si>
  <si>
    <t>Prestação de Contas</t>
  </si>
  <si>
    <t>finalizado</t>
  </si>
  <si>
    <t>entregue</t>
  </si>
  <si>
    <t>em andamento</t>
  </si>
  <si>
    <t>TCC</t>
  </si>
  <si>
    <t>Aulas</t>
  </si>
  <si>
    <t>Matrícula</t>
  </si>
  <si>
    <t>Receita Liquida Total</t>
  </si>
  <si>
    <t>curso gratuito</t>
  </si>
  <si>
    <t>Já recebeu gratificação por curso?</t>
  </si>
  <si>
    <t>CCEx para aprovação</t>
  </si>
  <si>
    <t>50% DPP e 50%Unidade</t>
  </si>
  <si>
    <t>Teve alteração da carac.financ. inicial?</t>
  </si>
  <si>
    <t>aumentou pagantes</t>
  </si>
  <si>
    <t>redução de despesas</t>
  </si>
  <si>
    <t>50% DFB e 50%Unidade</t>
  </si>
  <si>
    <t>50% DDP e 50%Unidade</t>
  </si>
  <si>
    <t>100% DPP</t>
  </si>
  <si>
    <t>100% DDP</t>
  </si>
  <si>
    <t>quarta-feira (18h30-20h30)</t>
  </si>
  <si>
    <t>370h + 60h</t>
  </si>
  <si>
    <t>1 estagiário(a)</t>
  </si>
  <si>
    <t>2 estagiários(as)</t>
  </si>
  <si>
    <t>Previsão de estagiário(a)</t>
  </si>
  <si>
    <t>Estagiário(a) contratado</t>
  </si>
  <si>
    <t xml:space="preserve">Nº mínimo de alunos(as) para começar </t>
  </si>
  <si>
    <t>FADEP</t>
  </si>
  <si>
    <t>18 x R$990</t>
  </si>
  <si>
    <t>Inscrições/aulas</t>
  </si>
  <si>
    <t>reabertura de inscrição</t>
  </si>
  <si>
    <t xml:space="preserve">50% FADEP e 50% Unidade </t>
  </si>
  <si>
    <t>1 monitor(a)</t>
  </si>
  <si>
    <t>quinzenal - sexta (19h-23h) sábado (8h-14h)</t>
  </si>
  <si>
    <t>sexta (19h-23h) sábado (8h-14h)</t>
  </si>
  <si>
    <t>18 x R$945</t>
  </si>
  <si>
    <t>EM ELABORAÇÃO/FASE DE APROVAÇÃO</t>
  </si>
  <si>
    <t>Egressos dos Cursos de Especialização</t>
  </si>
  <si>
    <t>Alunos Atuais</t>
  </si>
</sst>
</file>

<file path=xl/styles.xml><?xml version="1.0" encoding="utf-8"?>
<styleSheet xmlns="http://schemas.openxmlformats.org/spreadsheetml/2006/main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&quot;R$&quot;\ #,##0.00;\-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sz val="11"/>
      <color theme="1"/>
      <name val="Calibri"/>
      <family val="2"/>
      <scheme val="minor"/>
    </font>
    <font>
      <b/>
      <sz val="14"/>
      <color theme="1"/>
      <name val="Georgia"/>
      <family val="1"/>
    </font>
    <font>
      <b/>
      <sz val="8"/>
      <color theme="1"/>
      <name val="Georgia"/>
      <family val="1"/>
    </font>
    <font>
      <b/>
      <sz val="22"/>
      <color theme="1"/>
      <name val="Georgia"/>
      <family val="1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FF0000"/>
      <name val="Georgia"/>
      <family val="1"/>
    </font>
    <font>
      <b/>
      <sz val="11"/>
      <color rgb="FFFF0000"/>
      <name val="Georgia"/>
      <family val="1"/>
    </font>
    <font>
      <sz val="10"/>
      <color indexed="8"/>
      <name val="SansSerif"/>
    </font>
    <font>
      <sz val="11"/>
      <color indexed="8"/>
      <name val="Georgia"/>
      <family val="1"/>
    </font>
    <font>
      <sz val="8"/>
      <color rgb="FF000000"/>
      <name val="Verdana"/>
      <family val="2"/>
    </font>
    <font>
      <sz val="11"/>
      <name val="Georgia"/>
      <family val="1"/>
    </font>
    <font>
      <b/>
      <sz val="11"/>
      <color indexed="8"/>
      <name val="Georgia"/>
      <family val="1"/>
    </font>
    <font>
      <b/>
      <sz val="11"/>
      <color theme="0"/>
      <name val="Georgia"/>
      <family val="1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2" xfId="0" applyFont="1" applyBorder="1"/>
    <xf numFmtId="0" fontId="2" fillId="4" borderId="2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6" xfId="0" applyFont="1" applyBorder="1"/>
    <xf numFmtId="0" fontId="2" fillId="2" borderId="9" xfId="0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5" fillId="0" borderId="19" xfId="0" applyFont="1" applyBorder="1" applyAlignment="1">
      <alignment vertical="center" textRotation="255" wrapText="1"/>
    </xf>
    <xf numFmtId="0" fontId="1" fillId="4" borderId="14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textRotation="255"/>
    </xf>
    <xf numFmtId="0" fontId="2" fillId="0" borderId="2" xfId="0" applyFont="1" applyBorder="1" applyAlignment="1">
      <alignment horizontal="center"/>
    </xf>
    <xf numFmtId="0" fontId="2" fillId="0" borderId="17" xfId="0" applyFont="1" applyBorder="1"/>
    <xf numFmtId="0" fontId="2" fillId="0" borderId="21" xfId="0" applyFont="1" applyBorder="1"/>
    <xf numFmtId="0" fontId="1" fillId="3" borderId="23" xfId="0" applyFont="1" applyFill="1" applyBorder="1" applyAlignment="1">
      <alignment horizontal="center" vertical="center" wrapText="1"/>
    </xf>
    <xf numFmtId="17" fontId="2" fillId="0" borderId="6" xfId="0" applyNumberFormat="1" applyFont="1" applyBorder="1" applyAlignment="1">
      <alignment vertical="center"/>
    </xf>
    <xf numFmtId="0" fontId="1" fillId="3" borderId="2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/>
    <xf numFmtId="0" fontId="2" fillId="0" borderId="22" xfId="0" applyNumberFormat="1" applyFont="1" applyBorder="1"/>
    <xf numFmtId="0" fontId="2" fillId="0" borderId="0" xfId="0" applyNumberFormat="1" applyFont="1"/>
    <xf numFmtId="17" fontId="2" fillId="0" borderId="1" xfId="0" applyNumberFormat="1" applyFont="1" applyBorder="1" applyAlignment="1">
      <alignment vertical="center"/>
    </xf>
    <xf numFmtId="0" fontId="1" fillId="3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4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/>
    <xf numFmtId="0" fontId="12" fillId="2" borderId="13" xfId="0" applyFont="1" applyFill="1" applyBorder="1" applyAlignment="1">
      <alignment vertical="center" textRotation="255" wrapText="1"/>
    </xf>
    <xf numFmtId="9" fontId="2" fillId="0" borderId="0" xfId="7" applyFont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/>
    </xf>
    <xf numFmtId="9" fontId="2" fillId="0" borderId="6" xfId="7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9" fontId="2" fillId="0" borderId="22" xfId="7" applyFont="1" applyBorder="1" applyAlignment="1">
      <alignment horizontal="center" vertical="center"/>
    </xf>
    <xf numFmtId="9" fontId="2" fillId="0" borderId="2" xfId="7" applyFont="1" applyBorder="1" applyAlignment="1">
      <alignment horizontal="center" vertical="center"/>
    </xf>
    <xf numFmtId="9" fontId="2" fillId="0" borderId="27" xfId="7" applyFont="1" applyBorder="1" applyAlignment="1">
      <alignment horizontal="center" vertical="center"/>
    </xf>
    <xf numFmtId="44" fontId="2" fillId="0" borderId="32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9" fontId="2" fillId="0" borderId="26" xfId="7" applyFont="1" applyBorder="1" applyAlignment="1">
      <alignment horizontal="center" vertical="center"/>
    </xf>
    <xf numFmtId="9" fontId="2" fillId="0" borderId="24" xfId="7" applyFont="1" applyBorder="1" applyAlignment="1">
      <alignment horizontal="center" vertical="center"/>
    </xf>
    <xf numFmtId="44" fontId="2" fillId="0" borderId="30" xfId="1" applyFont="1" applyBorder="1" applyAlignment="1">
      <alignment horizontal="center" vertical="center"/>
    </xf>
    <xf numFmtId="9" fontId="1" fillId="3" borderId="37" xfId="7" applyFont="1" applyFill="1" applyBorder="1" applyAlignment="1">
      <alignment horizontal="center" vertical="center" wrapText="1"/>
    </xf>
    <xf numFmtId="9" fontId="1" fillId="3" borderId="38" xfId="7" applyFont="1" applyFill="1" applyBorder="1" applyAlignment="1">
      <alignment horizontal="center" vertical="center" wrapText="1"/>
    </xf>
    <xf numFmtId="44" fontId="1" fillId="3" borderId="39" xfId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1" fillId="3" borderId="40" xfId="1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44" fontId="13" fillId="3" borderId="28" xfId="1" applyFont="1" applyFill="1" applyBorder="1" applyAlignment="1">
      <alignment horizontal="center" vertical="center"/>
    </xf>
    <xf numFmtId="44" fontId="2" fillId="5" borderId="1" xfId="1" applyFont="1" applyFill="1" applyBorder="1" applyAlignment="1">
      <alignment horizontal="center" vertical="center"/>
    </xf>
    <xf numFmtId="0" fontId="1" fillId="3" borderId="40" xfId="0" applyNumberFormat="1" applyFont="1" applyFill="1" applyBorder="1" applyAlignment="1">
      <alignment horizontal="center" vertical="center" wrapText="1"/>
    </xf>
    <xf numFmtId="0" fontId="2" fillId="0" borderId="23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4" fontId="2" fillId="5" borderId="2" xfId="1" applyFont="1" applyFill="1" applyBorder="1" applyAlignment="1">
      <alignment horizontal="center" vertical="center"/>
    </xf>
    <xf numFmtId="44" fontId="2" fillId="5" borderId="7" xfId="1" applyFont="1" applyFill="1" applyBorder="1" applyAlignment="1">
      <alignment horizontal="center" vertical="center"/>
    </xf>
    <xf numFmtId="9" fontId="2" fillId="5" borderId="2" xfId="7" applyFont="1" applyFill="1" applyBorder="1" applyAlignment="1">
      <alignment horizontal="center" vertical="center"/>
    </xf>
    <xf numFmtId="9" fontId="2" fillId="5" borderId="6" xfId="7" applyFont="1" applyFill="1" applyBorder="1" applyAlignment="1">
      <alignment horizontal="center" vertical="center"/>
    </xf>
    <xf numFmtId="44" fontId="2" fillId="5" borderId="3" xfId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44" fontId="13" fillId="3" borderId="33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44" fontId="13" fillId="3" borderId="35" xfId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2" fillId="5" borderId="13" xfId="1" applyFont="1" applyFill="1" applyBorder="1" applyAlignment="1">
      <alignment horizontal="center" vertical="center"/>
    </xf>
    <xf numFmtId="44" fontId="2" fillId="5" borderId="6" xfId="1" applyFont="1" applyFill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1" fillId="3" borderId="35" xfId="1" applyFont="1" applyFill="1" applyBorder="1" applyAlignment="1">
      <alignment horizontal="center" vertical="center" wrapText="1"/>
    </xf>
    <xf numFmtId="44" fontId="2" fillId="5" borderId="0" xfId="1" applyFont="1" applyFill="1" applyBorder="1" applyAlignment="1">
      <alignment horizontal="center" vertical="center"/>
    </xf>
    <xf numFmtId="9" fontId="2" fillId="0" borderId="41" xfId="7" applyFont="1" applyBorder="1" applyAlignment="1">
      <alignment horizontal="center" vertical="center"/>
    </xf>
    <xf numFmtId="9" fontId="2" fillId="0" borderId="42" xfId="7" applyFont="1" applyBorder="1" applyAlignment="1">
      <alignment horizontal="center" vertical="center"/>
    </xf>
    <xf numFmtId="9" fontId="2" fillId="0" borderId="43" xfId="7" applyFont="1" applyBorder="1" applyAlignment="1">
      <alignment horizontal="center" vertical="center"/>
    </xf>
    <xf numFmtId="44" fontId="2" fillId="5" borderId="42" xfId="1" applyFont="1" applyFill="1" applyBorder="1" applyAlignment="1">
      <alignment horizontal="center" vertical="center"/>
    </xf>
    <xf numFmtId="44" fontId="2" fillId="0" borderId="31" xfId="1" applyFont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44" fontId="2" fillId="5" borderId="12" xfId="1" applyFont="1" applyFill="1" applyBorder="1" applyAlignment="1">
      <alignment horizontal="center" vertical="center"/>
    </xf>
    <xf numFmtId="44" fontId="2" fillId="0" borderId="27" xfId="1" applyFont="1" applyBorder="1" applyAlignment="1">
      <alignment horizontal="center" vertical="center"/>
    </xf>
    <xf numFmtId="44" fontId="2" fillId="0" borderId="1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44" fontId="1" fillId="3" borderId="37" xfId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4" fontId="13" fillId="3" borderId="36" xfId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4" fontId="1" fillId="3" borderId="1" xfId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2" fillId="0" borderId="0" xfId="1" applyFont="1" applyAlignment="1">
      <alignment vertical="center"/>
    </xf>
    <xf numFmtId="0" fontId="14" fillId="0" borderId="0" xfId="0" applyFont="1" applyBorder="1" applyAlignment="1" applyProtection="1">
      <alignment horizontal="left" vertical="top" wrapText="1"/>
    </xf>
    <xf numFmtId="164" fontId="14" fillId="0" borderId="0" xfId="0" applyNumberFormat="1" applyFont="1" applyBorder="1" applyAlignment="1" applyProtection="1">
      <alignment vertical="top" wrapText="1"/>
    </xf>
    <xf numFmtId="0" fontId="2" fillId="0" borderId="0" xfId="0" applyFont="1" applyAlignment="1">
      <alignment horizontal="left" vertical="center"/>
    </xf>
    <xf numFmtId="164" fontId="14" fillId="0" borderId="0" xfId="0" applyNumberFormat="1" applyFont="1" applyBorder="1" applyAlignment="1" applyProtection="1">
      <alignment horizontal="left" vertical="top" wrapText="1"/>
    </xf>
    <xf numFmtId="164" fontId="14" fillId="0" borderId="1" xfId="0" applyNumberFormat="1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horizontal="left" vertical="top" wrapText="1"/>
    </xf>
    <xf numFmtId="164" fontId="15" fillId="0" borderId="1" xfId="0" applyNumberFormat="1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vertical="top" wrapText="1"/>
    </xf>
    <xf numFmtId="0" fontId="2" fillId="0" borderId="0" xfId="0" applyFont="1" applyBorder="1" applyAlignment="1">
      <alignment horizontal="left" vertical="center"/>
    </xf>
    <xf numFmtId="0" fontId="16" fillId="0" borderId="0" xfId="0" applyFont="1" applyBorder="1" applyAlignment="1"/>
    <xf numFmtId="164" fontId="14" fillId="0" borderId="29" xfId="0" applyNumberFormat="1" applyFont="1" applyBorder="1" applyAlignment="1" applyProtection="1">
      <alignment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14" fillId="0" borderId="0" xfId="5" applyNumberFormat="1" applyFont="1" applyBorder="1" applyAlignment="1" applyProtection="1">
      <alignment vertical="top" wrapText="1"/>
    </xf>
    <xf numFmtId="0" fontId="14" fillId="0" borderId="0" xfId="5" applyFont="1" applyBorder="1" applyAlignment="1" applyProtection="1">
      <alignment vertical="top" wrapText="1"/>
    </xf>
    <xf numFmtId="0" fontId="2" fillId="0" borderId="29" xfId="0" applyFont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7" fillId="2" borderId="7" xfId="8" applyFont="1" applyFill="1" applyBorder="1" applyAlignment="1" applyProtection="1">
      <alignment horizontal="left" vertical="center" wrapText="1"/>
    </xf>
    <xf numFmtId="0" fontId="1" fillId="9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44" fontId="1" fillId="4" borderId="16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top" wrapText="1"/>
    </xf>
    <xf numFmtId="164" fontId="15" fillId="0" borderId="1" xfId="0" applyNumberFormat="1" applyFont="1" applyBorder="1" applyAlignment="1" applyProtection="1">
      <alignment horizontal="center" vertical="top" wrapText="1"/>
    </xf>
    <xf numFmtId="164" fontId="14" fillId="0" borderId="0" xfId="0" applyNumberFormat="1" applyFont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64" fontId="15" fillId="0" borderId="1" xfId="0" applyNumberFormat="1" applyFont="1" applyBorder="1" applyAlignment="1" applyProtection="1">
      <alignment horizontal="center" vertical="center" wrapText="1"/>
    </xf>
    <xf numFmtId="164" fontId="14" fillId="0" borderId="0" xfId="0" applyNumberFormat="1" applyFont="1" applyBorder="1" applyAlignment="1" applyProtection="1">
      <alignment horizontal="center" vertical="center" wrapText="1"/>
    </xf>
    <xf numFmtId="164" fontId="18" fillId="4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164" fontId="14" fillId="0" borderId="1" xfId="0" applyNumberFormat="1" applyFont="1" applyBorder="1" applyAlignment="1" applyProtection="1">
      <alignment horizontal="center" vertical="center" wrapText="1"/>
    </xf>
    <xf numFmtId="164" fontId="15" fillId="2" borderId="1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18" fillId="4" borderId="29" xfId="0" applyFont="1" applyFill="1" applyBorder="1" applyAlignment="1" applyProtection="1">
      <alignment horizontal="center" vertical="center" wrapText="1"/>
    </xf>
    <xf numFmtId="164" fontId="18" fillId="4" borderId="29" xfId="0" applyNumberFormat="1" applyFont="1" applyFill="1" applyBorder="1" applyAlignment="1" applyProtection="1">
      <alignment horizontal="center" vertical="center" wrapText="1"/>
    </xf>
    <xf numFmtId="44" fontId="1" fillId="3" borderId="6" xfId="1" applyFont="1" applyFill="1" applyBorder="1" applyAlignment="1">
      <alignment horizontal="center" vertical="center"/>
    </xf>
    <xf numFmtId="164" fontId="15" fillId="0" borderId="6" xfId="0" applyNumberFormat="1" applyFont="1" applyBorder="1" applyAlignment="1" applyProtection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/>
    </xf>
    <xf numFmtId="0" fontId="18" fillId="4" borderId="21" xfId="0" applyFont="1" applyFill="1" applyBorder="1" applyAlignment="1" applyProtection="1">
      <alignment horizontal="center" vertical="center" wrapText="1"/>
    </xf>
    <xf numFmtId="164" fontId="18" fillId="4" borderId="21" xfId="0" applyNumberFormat="1" applyFont="1" applyFill="1" applyBorder="1" applyAlignment="1" applyProtection="1">
      <alignment horizontal="center" vertical="center" wrapText="1"/>
    </xf>
    <xf numFmtId="164" fontId="14" fillId="0" borderId="21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5" fillId="0" borderId="21" xfId="0" applyFont="1" applyBorder="1" applyAlignment="1" applyProtection="1">
      <alignment horizontal="center" vertical="center" wrapText="1"/>
    </xf>
    <xf numFmtId="164" fontId="15" fillId="0" borderId="21" xfId="0" applyNumberFormat="1" applyFont="1" applyBorder="1" applyAlignment="1" applyProtection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64" fontId="14" fillId="0" borderId="1" xfId="0" applyNumberFormat="1" applyFont="1" applyBorder="1" applyAlignment="1" applyProtection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164" fontId="14" fillId="0" borderId="29" xfId="0" applyNumberFormat="1" applyFont="1" applyBorder="1" applyAlignment="1" applyProtection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164" fontId="14" fillId="4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21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164" fontId="14" fillId="0" borderId="29" xfId="0" applyNumberFormat="1" applyFont="1" applyBorder="1" applyAlignment="1" applyProtection="1">
      <alignment horizontal="center" vertical="top" wrapText="1"/>
    </xf>
    <xf numFmtId="0" fontId="14" fillId="0" borderId="7" xfId="0" applyFont="1" applyBorder="1" applyAlignment="1" applyProtection="1">
      <alignment horizontal="center" vertical="center" wrapText="1"/>
    </xf>
    <xf numFmtId="164" fontId="18" fillId="4" borderId="6" xfId="0" applyNumberFormat="1" applyFont="1" applyFill="1" applyBorder="1" applyAlignment="1" applyProtection="1">
      <alignment horizontal="center" vertical="center" wrapText="1"/>
    </xf>
    <xf numFmtId="164" fontId="1" fillId="4" borderId="1" xfId="1" applyNumberFormat="1" applyFont="1" applyFill="1" applyBorder="1" applyAlignment="1">
      <alignment vertical="center"/>
    </xf>
    <xf numFmtId="0" fontId="14" fillId="0" borderId="20" xfId="0" applyFont="1" applyBorder="1" applyAlignment="1" applyProtection="1">
      <alignment horizontal="center" vertical="center" wrapText="1"/>
    </xf>
    <xf numFmtId="164" fontId="15" fillId="0" borderId="6" xfId="0" applyNumberFormat="1" applyFont="1" applyBorder="1" applyAlignment="1" applyProtection="1">
      <alignment horizontal="left" vertical="top" wrapText="1"/>
    </xf>
    <xf numFmtId="164" fontId="1" fillId="4" borderId="6" xfId="1" applyNumberFormat="1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2" fillId="0" borderId="29" xfId="1" applyFont="1" applyBorder="1" applyAlignment="1">
      <alignment vertical="center"/>
    </xf>
    <xf numFmtId="164" fontId="1" fillId="4" borderId="29" xfId="1" applyNumberFormat="1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164" fontId="15" fillId="0" borderId="6" xfId="0" applyNumberFormat="1" applyFont="1" applyBorder="1" applyAlignment="1" applyProtection="1">
      <alignment horizontal="center" vertical="top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18" fillId="4" borderId="29" xfId="0" applyNumberFormat="1" applyFont="1" applyFill="1" applyBorder="1" applyAlignment="1" applyProtection="1">
      <alignment horizontal="center" vertical="top" wrapText="1"/>
    </xf>
    <xf numFmtId="0" fontId="2" fillId="0" borderId="47" xfId="0" applyFont="1" applyBorder="1" applyAlignment="1">
      <alignment vertical="center"/>
    </xf>
    <xf numFmtId="164" fontId="18" fillId="4" borderId="48" xfId="0" applyNumberFormat="1" applyFont="1" applyFill="1" applyBorder="1" applyAlignment="1" applyProtection="1">
      <alignment horizontal="left" vertical="top" wrapText="1"/>
    </xf>
    <xf numFmtId="164" fontId="14" fillId="0" borderId="48" xfId="0" applyNumberFormat="1" applyFont="1" applyBorder="1" applyAlignment="1" applyProtection="1">
      <alignment vertical="top" wrapText="1"/>
    </xf>
    <xf numFmtId="164" fontId="14" fillId="0" borderId="44" xfId="0" applyNumberFormat="1" applyFont="1" applyBorder="1" applyAlignment="1" applyProtection="1">
      <alignment vertical="top" wrapText="1"/>
    </xf>
    <xf numFmtId="164" fontId="18" fillId="4" borderId="45" xfId="0" applyNumberFormat="1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164" fontId="1" fillId="4" borderId="1" xfId="1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64" fontId="18" fillId="4" borderId="49" xfId="0" applyNumberFormat="1" applyFont="1" applyFill="1" applyBorder="1" applyAlignment="1" applyProtection="1">
      <alignment horizontal="center" vertical="center" wrapText="1"/>
    </xf>
    <xf numFmtId="164" fontId="14" fillId="0" borderId="49" xfId="0" applyNumberFormat="1" applyFont="1" applyBorder="1" applyAlignment="1" applyProtection="1">
      <alignment horizontal="center" vertical="center" wrapText="1"/>
    </xf>
    <xf numFmtId="164" fontId="18" fillId="4" borderId="22" xfId="0" applyNumberFormat="1" applyFont="1" applyFill="1" applyBorder="1" applyAlignment="1" applyProtection="1">
      <alignment horizontal="center" vertical="center" wrapText="1"/>
    </xf>
    <xf numFmtId="164" fontId="18" fillId="4" borderId="46" xfId="0" applyNumberFormat="1" applyFont="1" applyFill="1" applyBorder="1" applyAlignment="1" applyProtection="1">
      <alignment horizontal="center" vertical="center" wrapText="1"/>
    </xf>
    <xf numFmtId="0" fontId="2" fillId="0" borderId="51" xfId="0" applyFont="1" applyBorder="1" applyAlignment="1">
      <alignment vertical="center"/>
    </xf>
    <xf numFmtId="164" fontId="18" fillId="4" borderId="52" xfId="0" applyNumberFormat="1" applyFont="1" applyFill="1" applyBorder="1" applyAlignment="1" applyProtection="1">
      <alignment horizontal="left" vertical="top" wrapText="1"/>
    </xf>
    <xf numFmtId="164" fontId="18" fillId="4" borderId="6" xfId="0" applyNumberFormat="1" applyFont="1" applyFill="1" applyBorder="1" applyAlignment="1" applyProtection="1">
      <alignment horizontal="center" vertical="top" wrapText="1"/>
    </xf>
    <xf numFmtId="44" fontId="2" fillId="0" borderId="29" xfId="1" applyFont="1" applyBorder="1" applyAlignment="1">
      <alignment horizontal="center" vertical="center"/>
    </xf>
    <xf numFmtId="164" fontId="14" fillId="0" borderId="1" xfId="5" applyNumberFormat="1" applyFont="1" applyBorder="1" applyAlignment="1" applyProtection="1">
      <alignment horizontal="center" vertical="center" wrapText="1"/>
    </xf>
    <xf numFmtId="164" fontId="14" fillId="0" borderId="0" xfId="5" applyNumberFormat="1" applyFont="1" applyBorder="1" applyAlignment="1" applyProtection="1">
      <alignment horizontal="center" vertical="center" wrapText="1"/>
    </xf>
    <xf numFmtId="164" fontId="15" fillId="0" borderId="7" xfId="0" applyNumberFormat="1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164" fontId="14" fillId="0" borderId="21" xfId="5" applyNumberFormat="1" applyFont="1" applyBorder="1" applyAlignment="1" applyProtection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164" fontId="1" fillId="4" borderId="22" xfId="1" applyNumberFormat="1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44" fontId="1" fillId="3" borderId="8" xfId="1" applyFont="1" applyFill="1" applyBorder="1" applyAlignment="1">
      <alignment horizontal="center" vertical="center"/>
    </xf>
    <xf numFmtId="44" fontId="1" fillId="3" borderId="16" xfId="1" applyFont="1" applyFill="1" applyBorder="1" applyAlignment="1">
      <alignment horizontal="center" vertical="center"/>
    </xf>
    <xf numFmtId="164" fontId="15" fillId="0" borderId="46" xfId="0" applyNumberFormat="1" applyFont="1" applyBorder="1" applyAlignment="1" applyProtection="1">
      <alignment horizontal="left" vertical="top" wrapText="1"/>
    </xf>
    <xf numFmtId="164" fontId="18" fillId="4" borderId="46" xfId="0" applyNumberFormat="1" applyFont="1" applyFill="1" applyBorder="1" applyAlignment="1" applyProtection="1">
      <alignment horizontal="center" vertical="top" wrapText="1"/>
    </xf>
    <xf numFmtId="7" fontId="2" fillId="0" borderId="6" xfId="0" applyNumberFormat="1" applyFont="1" applyBorder="1" applyAlignment="1">
      <alignment horizontal="center" vertical="center"/>
    </xf>
    <xf numFmtId="7" fontId="2" fillId="0" borderId="22" xfId="0" applyNumberFormat="1" applyFont="1" applyBorder="1" applyAlignment="1">
      <alignment horizontal="center" vertical="center"/>
    </xf>
    <xf numFmtId="14" fontId="2" fillId="5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1" fillId="4" borderId="42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0" borderId="42" xfId="0" applyFont="1" applyBorder="1"/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14" fontId="2" fillId="5" borderId="6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3" xfId="0" applyFont="1" applyBorder="1"/>
    <xf numFmtId="0" fontId="2" fillId="0" borderId="41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44" fontId="2" fillId="5" borderId="0" xfId="1" applyFont="1" applyFill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44" fontId="13" fillId="3" borderId="34" xfId="1" applyFont="1" applyFill="1" applyBorder="1" applyAlignment="1">
      <alignment horizontal="center" vertical="center"/>
    </xf>
    <xf numFmtId="14" fontId="15" fillId="0" borderId="1" xfId="0" applyNumberFormat="1" applyFont="1" applyBorder="1" applyAlignment="1" applyProtection="1">
      <alignment horizontal="center" vertical="center" wrapText="1"/>
    </xf>
    <xf numFmtId="0" fontId="13" fillId="3" borderId="35" xfId="0" applyFont="1" applyFill="1" applyBorder="1" applyAlignment="1">
      <alignment vertical="center"/>
    </xf>
    <xf numFmtId="0" fontId="1" fillId="3" borderId="60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4" fontId="1" fillId="3" borderId="39" xfId="1" applyFont="1" applyFill="1" applyBorder="1" applyAlignment="1">
      <alignment horizontal="center" vertical="center" wrapText="1"/>
    </xf>
    <xf numFmtId="44" fontId="2" fillId="4" borderId="7" xfId="1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3" borderId="41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0" borderId="3" xfId="0" applyFont="1" applyBorder="1"/>
    <xf numFmtId="0" fontId="2" fillId="0" borderId="32" xfId="0" applyFont="1" applyBorder="1"/>
    <xf numFmtId="0" fontId="2" fillId="5" borderId="0" xfId="0" applyFont="1" applyFill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44" fontId="2" fillId="4" borderId="3" xfId="1" applyFont="1" applyFill="1" applyBorder="1" applyAlignment="1">
      <alignment horizontal="center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44" fontId="2" fillId="4" borderId="12" xfId="1" applyFont="1" applyFill="1" applyBorder="1" applyAlignment="1">
      <alignment horizontal="center" vertical="center"/>
    </xf>
    <xf numFmtId="9" fontId="2" fillId="4" borderId="6" xfId="7" applyFont="1" applyFill="1" applyBorder="1" applyAlignment="1">
      <alignment horizontal="center" vertical="center"/>
    </xf>
    <xf numFmtId="9" fontId="2" fillId="4" borderId="42" xfId="7" applyFont="1" applyFill="1" applyBorder="1" applyAlignment="1">
      <alignment horizontal="center" vertical="center"/>
    </xf>
    <xf numFmtId="9" fontId="2" fillId="4" borderId="2" xfId="7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7" fontId="2" fillId="2" borderId="1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44" fontId="2" fillId="2" borderId="22" xfId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6" xfId="0" applyFill="1" applyBorder="1"/>
    <xf numFmtId="0" fontId="0" fillId="0" borderId="34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vertical="center" textRotation="255" wrapText="1"/>
    </xf>
    <xf numFmtId="0" fontId="1" fillId="6" borderId="7" xfId="0" applyFont="1" applyFill="1" applyBorder="1" applyAlignment="1">
      <alignment vertical="center" textRotation="255" wrapText="1"/>
    </xf>
    <xf numFmtId="0" fontId="1" fillId="6" borderId="20" xfId="0" applyFont="1" applyFill="1" applyBorder="1" applyAlignment="1">
      <alignment vertical="center" textRotation="255" wrapText="1"/>
    </xf>
    <xf numFmtId="0" fontId="1" fillId="6" borderId="17" xfId="0" applyFont="1" applyFill="1" applyBorder="1" applyAlignment="1">
      <alignment vertical="center" textRotation="255" wrapText="1"/>
    </xf>
    <xf numFmtId="0" fontId="7" fillId="7" borderId="1" xfId="0" applyFont="1" applyFill="1" applyBorder="1" applyAlignment="1">
      <alignment vertical="center" textRotation="255" wrapText="1"/>
    </xf>
    <xf numFmtId="0" fontId="5" fillId="7" borderId="20" xfId="0" applyFont="1" applyFill="1" applyBorder="1" applyAlignment="1">
      <alignment horizontal="center" vertical="center" textRotation="255"/>
    </xf>
    <xf numFmtId="0" fontId="5" fillId="7" borderId="18" xfId="0" applyFont="1" applyFill="1" applyBorder="1" applyAlignment="1">
      <alignment horizontal="center" vertical="center" textRotation="255"/>
    </xf>
    <xf numFmtId="0" fontId="5" fillId="7" borderId="19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44" fontId="1" fillId="3" borderId="33" xfId="1" applyFont="1" applyFill="1" applyBorder="1" applyAlignment="1">
      <alignment horizontal="center" vertical="center" wrapText="1"/>
    </xf>
    <xf numFmtId="44" fontId="1" fillId="3" borderId="39" xfId="1" applyFont="1" applyFill="1" applyBorder="1" applyAlignment="1">
      <alignment horizontal="center" vertical="center" wrapText="1"/>
    </xf>
    <xf numFmtId="44" fontId="13" fillId="3" borderId="34" xfId="1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44" fontId="1" fillId="3" borderId="34" xfId="1" applyFont="1" applyFill="1" applyBorder="1" applyAlignment="1">
      <alignment horizontal="center" vertical="center" wrapText="1"/>
    </xf>
    <xf numFmtId="44" fontId="1" fillId="3" borderId="35" xfId="1" applyFont="1" applyFill="1" applyBorder="1" applyAlignment="1">
      <alignment horizontal="center" vertical="center" wrapText="1"/>
    </xf>
    <xf numFmtId="44" fontId="1" fillId="3" borderId="9" xfId="1" applyFont="1" applyFill="1" applyBorder="1" applyAlignment="1">
      <alignment horizontal="center" vertical="center" wrapText="1"/>
    </xf>
    <xf numFmtId="44" fontId="1" fillId="3" borderId="11" xfId="1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vertical="center" textRotation="255" wrapText="1"/>
    </xf>
    <xf numFmtId="44" fontId="1" fillId="3" borderId="54" xfId="1" applyFont="1" applyFill="1" applyBorder="1" applyAlignment="1">
      <alignment horizontal="center" vertical="center" wrapText="1"/>
    </xf>
    <xf numFmtId="44" fontId="1" fillId="3" borderId="59" xfId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53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41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1" fillId="10" borderId="46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horizontal="center" vertical="center"/>
    </xf>
    <xf numFmtId="0" fontId="19" fillId="8" borderId="34" xfId="0" applyFont="1" applyFill="1" applyBorder="1" applyAlignment="1">
      <alignment horizontal="center" vertical="center"/>
    </xf>
    <xf numFmtId="0" fontId="19" fillId="8" borderId="35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horizontal="center"/>
    </xf>
    <xf numFmtId="0" fontId="20" fillId="11" borderId="16" xfId="0" applyFont="1" applyFill="1" applyBorder="1" applyAlignment="1">
      <alignment horizontal="center"/>
    </xf>
  </cellXfs>
  <cellStyles count="9">
    <cellStyle name="Hiperlink 2" xfId="4"/>
    <cellStyle name="Hiperlink 3" xfId="2"/>
    <cellStyle name="Hyperlink" xfId="8" builtinId="8"/>
    <cellStyle name="Moeda" xfId="1" builtinId="4"/>
    <cellStyle name="Normal" xfId="0" builtinId="0"/>
    <cellStyle name="Normal 2" xfId="3"/>
    <cellStyle name="Normal 2 2" xfId="6"/>
    <cellStyle name="Normal 3" xfId="5"/>
    <cellStyle name="Porcentagem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6"/>
  <sheetViews>
    <sheetView topLeftCell="A28" workbookViewId="0">
      <pane xSplit="3" topLeftCell="W1" activePane="topRight" state="frozen"/>
      <selection pane="topRight" activeCell="C44" sqref="C44"/>
    </sheetView>
  </sheetViews>
  <sheetFormatPr defaultRowHeight="14.25"/>
  <cols>
    <col min="1" max="1" width="9.140625" style="4"/>
    <col min="2" max="2" width="5.140625" style="8" customWidth="1"/>
    <col min="3" max="3" width="64.7109375" style="2" customWidth="1"/>
    <col min="4" max="5" width="18.7109375" style="5" customWidth="1"/>
    <col min="6" max="6" width="17.7109375" style="5" customWidth="1"/>
    <col min="7" max="7" width="39.5703125" style="30" customWidth="1"/>
    <col min="8" max="8" width="43.7109375" style="2" customWidth="1"/>
    <col min="9" max="9" width="17.28515625" style="2" bestFit="1" customWidth="1"/>
    <col min="10" max="10" width="17.28515625" style="2" customWidth="1"/>
    <col min="11" max="11" width="20.42578125" style="5" customWidth="1"/>
    <col min="12" max="12" width="17.28515625" style="5" customWidth="1"/>
    <col min="13" max="13" width="20" style="5" bestFit="1" customWidth="1"/>
    <col min="14" max="14" width="20.42578125" style="5" customWidth="1"/>
    <col min="15" max="15" width="17.28515625" style="5" bestFit="1" customWidth="1"/>
    <col min="16" max="16" width="17.28515625" style="5" customWidth="1"/>
    <col min="17" max="17" width="18.42578125" style="5" customWidth="1"/>
    <col min="18" max="18" width="22" style="5" customWidth="1"/>
    <col min="19" max="19" width="18.42578125" style="5" bestFit="1" customWidth="1"/>
    <col min="20" max="20" width="30.7109375" style="5" customWidth="1"/>
    <col min="21" max="21" width="30.140625" style="5" customWidth="1"/>
    <col min="22" max="22" width="28.140625" style="5" customWidth="1"/>
    <col min="23" max="23" width="32.140625" style="2" customWidth="1"/>
    <col min="24" max="24" width="20.140625" style="5" customWidth="1"/>
    <col min="25" max="25" width="14" style="5" customWidth="1"/>
    <col min="26" max="26" width="17.7109375" style="2" customWidth="1"/>
    <col min="27" max="27" width="15.5703125" style="5" customWidth="1"/>
    <col min="28" max="28" width="11" style="2" customWidth="1"/>
    <col min="29" max="29" width="11.5703125" style="5" customWidth="1"/>
    <col min="30" max="30" width="14.5703125" style="5" customWidth="1"/>
    <col min="31" max="31" width="14.5703125" style="2" customWidth="1"/>
    <col min="32" max="32" width="14.42578125" style="5" customWidth="1"/>
    <col min="33" max="33" width="11.85546875" style="2" customWidth="1"/>
    <col min="34" max="35" width="11.7109375" style="2" customWidth="1"/>
    <col min="36" max="36" width="12.7109375" style="64" customWidth="1"/>
    <col min="37" max="16384" width="9.140625" style="2"/>
  </cols>
  <sheetData>
    <row r="1" spans="1:36" s="4" customFormat="1" ht="33.75" customHeight="1">
      <c r="A1" s="49"/>
      <c r="B1" s="41"/>
      <c r="C1" s="42"/>
      <c r="D1" s="38"/>
      <c r="E1" s="38"/>
      <c r="F1" s="38"/>
      <c r="G1" s="39"/>
      <c r="H1" s="37"/>
      <c r="I1" s="37"/>
      <c r="J1" s="37"/>
      <c r="K1" s="38"/>
      <c r="L1" s="38"/>
      <c r="M1" s="38"/>
      <c r="N1" s="38"/>
      <c r="O1" s="304" t="s">
        <v>232</v>
      </c>
      <c r="P1" s="305" t="s">
        <v>233</v>
      </c>
      <c r="Q1" s="38"/>
      <c r="R1" s="38"/>
      <c r="S1" s="38"/>
      <c r="T1" s="40"/>
      <c r="U1" s="41"/>
      <c r="V1" s="41"/>
      <c r="W1" s="43"/>
      <c r="X1" s="365" t="s">
        <v>164</v>
      </c>
      <c r="Y1" s="367"/>
      <c r="Z1" s="298"/>
      <c r="AA1" s="104"/>
      <c r="AB1" s="365" t="s">
        <v>165</v>
      </c>
      <c r="AC1" s="366"/>
      <c r="AD1" s="366"/>
      <c r="AE1" s="366"/>
      <c r="AF1" s="367"/>
      <c r="AG1" s="363" t="s">
        <v>180</v>
      </c>
      <c r="AH1" s="363"/>
      <c r="AI1" s="363"/>
      <c r="AJ1" s="364"/>
    </row>
    <row r="2" spans="1:36" s="1" customFormat="1" ht="45" customHeight="1">
      <c r="A2" s="35" t="s">
        <v>225</v>
      </c>
      <c r="B2" s="32"/>
      <c r="C2" s="36" t="s">
        <v>4</v>
      </c>
      <c r="D2" s="33" t="s">
        <v>54</v>
      </c>
      <c r="E2" s="33" t="s">
        <v>196</v>
      </c>
      <c r="F2" s="33" t="s">
        <v>9</v>
      </c>
      <c r="G2" s="31" t="s">
        <v>0</v>
      </c>
      <c r="H2" s="31" t="s">
        <v>10</v>
      </c>
      <c r="I2" s="31" t="s">
        <v>50</v>
      </c>
      <c r="J2" s="31" t="s">
        <v>52</v>
      </c>
      <c r="K2" s="31" t="s">
        <v>393</v>
      </c>
      <c r="L2" s="31" t="s">
        <v>394</v>
      </c>
      <c r="M2" s="31" t="s">
        <v>395</v>
      </c>
      <c r="N2" s="34" t="s">
        <v>58</v>
      </c>
      <c r="O2" s="376" t="s">
        <v>241</v>
      </c>
      <c r="P2" s="377"/>
      <c r="Q2" s="303" t="s">
        <v>124</v>
      </c>
      <c r="R2" s="34" t="s">
        <v>97</v>
      </c>
      <c r="S2" s="34" t="s">
        <v>11</v>
      </c>
      <c r="T2" s="35" t="s">
        <v>12</v>
      </c>
      <c r="U2" s="31" t="s">
        <v>13</v>
      </c>
      <c r="V2" s="31" t="s">
        <v>14</v>
      </c>
      <c r="W2" s="34" t="s">
        <v>15</v>
      </c>
      <c r="X2" s="35" t="s">
        <v>16</v>
      </c>
      <c r="Y2" s="36" t="s">
        <v>17</v>
      </c>
      <c r="Z2" s="335" t="s">
        <v>368</v>
      </c>
      <c r="AA2" s="325" t="s">
        <v>370</v>
      </c>
      <c r="AB2" s="317" t="s">
        <v>3</v>
      </c>
      <c r="AC2" s="31" t="s">
        <v>63</v>
      </c>
      <c r="AD2" s="31" t="s">
        <v>113</v>
      </c>
      <c r="AE2" s="31" t="s">
        <v>18</v>
      </c>
      <c r="AF2" s="318" t="s">
        <v>116</v>
      </c>
      <c r="AG2" s="328" t="s">
        <v>181</v>
      </c>
      <c r="AH2" s="58" t="s">
        <v>184</v>
      </c>
      <c r="AI2" s="66" t="s">
        <v>183</v>
      </c>
      <c r="AJ2" s="60" t="s">
        <v>182</v>
      </c>
    </row>
    <row r="3" spans="1:36" s="69" customFormat="1" ht="17.25" customHeight="1">
      <c r="A3" s="68"/>
      <c r="B3" s="71"/>
      <c r="C3" s="70" t="s">
        <v>127</v>
      </c>
      <c r="D3" s="72"/>
      <c r="E3" s="72"/>
      <c r="F3" s="72"/>
      <c r="G3" s="72"/>
      <c r="H3" s="73"/>
      <c r="I3" s="73"/>
      <c r="J3" s="73"/>
      <c r="K3" s="73"/>
      <c r="L3" s="73"/>
      <c r="M3" s="73"/>
      <c r="N3" s="74"/>
      <c r="O3" s="75"/>
      <c r="P3" s="70"/>
      <c r="Q3" s="292"/>
      <c r="R3" s="74"/>
      <c r="S3" s="74"/>
      <c r="T3" s="75"/>
      <c r="U3" s="73"/>
      <c r="V3" s="73"/>
      <c r="W3" s="74"/>
      <c r="X3" s="75"/>
      <c r="Y3" s="70"/>
      <c r="Z3" s="285"/>
      <c r="AA3" s="285"/>
      <c r="AB3" s="75"/>
      <c r="AC3" s="73"/>
      <c r="AD3" s="73"/>
      <c r="AE3" s="73"/>
      <c r="AF3" s="70"/>
      <c r="AG3" s="329"/>
      <c r="AH3" s="76"/>
      <c r="AI3" s="77"/>
      <c r="AJ3" s="78"/>
    </row>
    <row r="4" spans="1:36" s="4" customFormat="1" ht="20.100000000000001" customHeight="1">
      <c r="A4" s="372" t="s">
        <v>137</v>
      </c>
      <c r="B4" s="7"/>
      <c r="C4" s="50" t="s">
        <v>150</v>
      </c>
      <c r="D4" s="6" t="s">
        <v>56</v>
      </c>
      <c r="E4" s="6"/>
      <c r="F4" s="6"/>
      <c r="G4" s="27" t="s">
        <v>1</v>
      </c>
      <c r="H4" s="7"/>
      <c r="I4" s="7"/>
      <c r="J4" s="7"/>
      <c r="K4" s="7"/>
      <c r="L4" s="7"/>
      <c r="M4" s="7"/>
      <c r="N4" s="9"/>
      <c r="O4" s="10"/>
      <c r="P4" s="11"/>
      <c r="Q4" s="15"/>
      <c r="R4" s="9"/>
      <c r="S4" s="9"/>
      <c r="T4" s="10"/>
      <c r="U4" s="7"/>
      <c r="V4" s="7"/>
      <c r="W4" s="9"/>
      <c r="X4" s="155" t="s">
        <v>330</v>
      </c>
      <c r="Y4" s="162" t="s">
        <v>330</v>
      </c>
      <c r="Z4" s="286" t="s">
        <v>369</v>
      </c>
      <c r="AA4" s="286"/>
      <c r="AB4" s="10"/>
      <c r="AC4" s="7"/>
      <c r="AD4" s="7"/>
      <c r="AE4" s="7"/>
      <c r="AF4" s="11"/>
      <c r="AG4" s="330"/>
      <c r="AH4" s="3"/>
      <c r="AI4" s="20"/>
      <c r="AJ4" s="61"/>
    </row>
    <row r="5" spans="1:36" s="4" customFormat="1" ht="28.5">
      <c r="A5" s="372"/>
      <c r="B5" s="7"/>
      <c r="C5" s="50" t="s">
        <v>151</v>
      </c>
      <c r="D5" s="6" t="s">
        <v>56</v>
      </c>
      <c r="E5" s="6"/>
      <c r="F5" s="6"/>
      <c r="G5" s="27" t="s">
        <v>160</v>
      </c>
      <c r="H5" s="7"/>
      <c r="I5" s="7"/>
      <c r="J5" s="7"/>
      <c r="K5" s="7"/>
      <c r="L5" s="7"/>
      <c r="M5" s="7"/>
      <c r="N5" s="9"/>
      <c r="O5" s="10"/>
      <c r="P5" s="11"/>
      <c r="Q5" s="15"/>
      <c r="R5" s="9"/>
      <c r="S5" s="9"/>
      <c r="T5" s="10"/>
      <c r="U5" s="7"/>
      <c r="V5" s="7"/>
      <c r="W5" s="9"/>
      <c r="X5" s="155" t="s">
        <v>331</v>
      </c>
      <c r="Y5" s="162" t="s">
        <v>332</v>
      </c>
      <c r="Z5" s="286"/>
      <c r="AA5" s="286"/>
      <c r="AB5" s="10"/>
      <c r="AC5" s="7"/>
      <c r="AD5" s="7"/>
      <c r="AE5" s="7"/>
      <c r="AF5" s="11"/>
      <c r="AG5" s="330"/>
      <c r="AH5" s="3"/>
      <c r="AI5" s="20"/>
      <c r="AJ5" s="61"/>
    </row>
    <row r="6" spans="1:36" s="4" customFormat="1" ht="28.5">
      <c r="A6" s="372"/>
      <c r="B6" s="7"/>
      <c r="C6" s="50" t="s">
        <v>152</v>
      </c>
      <c r="D6" s="6" t="s">
        <v>56</v>
      </c>
      <c r="E6" s="6"/>
      <c r="F6" s="6"/>
      <c r="G6" s="27" t="s">
        <v>161</v>
      </c>
      <c r="H6" s="7"/>
      <c r="I6" s="7"/>
      <c r="J6" s="7"/>
      <c r="K6" s="7"/>
      <c r="L6" s="7"/>
      <c r="M6" s="7"/>
      <c r="N6" s="9"/>
      <c r="O6" s="10"/>
      <c r="P6" s="11"/>
      <c r="Q6" s="15"/>
      <c r="R6" s="9"/>
      <c r="S6" s="9"/>
      <c r="T6" s="10"/>
      <c r="U6" s="7"/>
      <c r="V6" s="7"/>
      <c r="W6" s="9"/>
      <c r="X6" s="155" t="s">
        <v>333</v>
      </c>
      <c r="Y6" s="162" t="s">
        <v>334</v>
      </c>
      <c r="Z6" s="286"/>
      <c r="AA6" s="286"/>
      <c r="AB6" s="10"/>
      <c r="AC6" s="7"/>
      <c r="AD6" s="7"/>
      <c r="AE6" s="7"/>
      <c r="AF6" s="11"/>
      <c r="AG6" s="330"/>
      <c r="AH6" s="3"/>
      <c r="AI6" s="20"/>
      <c r="AJ6" s="61"/>
    </row>
    <row r="7" spans="1:36" s="4" customFormat="1" ht="21" customHeight="1">
      <c r="A7" s="372"/>
      <c r="B7" s="7"/>
      <c r="C7" s="50" t="s">
        <v>153</v>
      </c>
      <c r="D7" s="6" t="s">
        <v>56</v>
      </c>
      <c r="E7" s="6"/>
      <c r="F7" s="6"/>
      <c r="G7" s="27" t="s">
        <v>162</v>
      </c>
      <c r="H7" s="7"/>
      <c r="I7" s="7"/>
      <c r="J7" s="7"/>
      <c r="K7" s="7"/>
      <c r="L7" s="7"/>
      <c r="M7" s="7"/>
      <c r="N7" s="9"/>
      <c r="O7" s="10"/>
      <c r="P7" s="11"/>
      <c r="Q7" s="15"/>
      <c r="R7" s="9"/>
      <c r="S7" s="9"/>
      <c r="T7" s="10"/>
      <c r="U7" s="7"/>
      <c r="V7" s="7"/>
      <c r="W7" s="9"/>
      <c r="X7" s="155" t="s">
        <v>335</v>
      </c>
      <c r="Y7" s="162" t="s">
        <v>336</v>
      </c>
      <c r="Z7" s="286"/>
      <c r="AA7" s="286"/>
      <c r="AB7" s="10"/>
      <c r="AC7" s="7"/>
      <c r="AD7" s="7"/>
      <c r="AE7" s="7"/>
      <c r="AF7" s="11"/>
      <c r="AG7" s="330"/>
      <c r="AH7" s="3"/>
      <c r="AI7" s="20"/>
      <c r="AJ7" s="61"/>
    </row>
    <row r="8" spans="1:36" s="4" customFormat="1" ht="28.5">
      <c r="A8" s="372"/>
      <c r="B8" s="7"/>
      <c r="C8" s="50" t="s">
        <v>144</v>
      </c>
      <c r="D8" s="6" t="s">
        <v>56</v>
      </c>
      <c r="E8" s="6"/>
      <c r="F8" s="6"/>
      <c r="G8" s="27" t="s">
        <v>145</v>
      </c>
      <c r="H8" s="7"/>
      <c r="I8" s="7"/>
      <c r="J8" s="7"/>
      <c r="K8" s="7"/>
      <c r="L8" s="7"/>
      <c r="M8" s="7"/>
      <c r="N8" s="9"/>
      <c r="O8" s="10"/>
      <c r="P8" s="11"/>
      <c r="Q8" s="15"/>
      <c r="R8" s="9"/>
      <c r="S8" s="9"/>
      <c r="T8" s="10"/>
      <c r="U8" s="7"/>
      <c r="V8" s="7"/>
      <c r="W8" s="9"/>
      <c r="X8" s="281" t="s">
        <v>337</v>
      </c>
      <c r="Y8" s="294" t="s">
        <v>338</v>
      </c>
      <c r="Z8" s="286"/>
      <c r="AA8" s="286"/>
      <c r="AB8" s="10"/>
      <c r="AC8" s="7"/>
      <c r="AD8" s="7"/>
      <c r="AE8" s="7"/>
      <c r="AF8" s="11"/>
      <c r="AG8" s="330"/>
      <c r="AH8" s="3"/>
      <c r="AI8" s="20"/>
      <c r="AJ8" s="61"/>
    </row>
    <row r="9" spans="1:36" s="4" customFormat="1" ht="20.100000000000001" customHeight="1">
      <c r="A9" s="372"/>
      <c r="B9" s="7"/>
      <c r="C9" s="50" t="s">
        <v>147</v>
      </c>
      <c r="D9" s="6" t="s">
        <v>56</v>
      </c>
      <c r="E9" s="6"/>
      <c r="F9" s="6"/>
      <c r="G9" s="27" t="s">
        <v>148</v>
      </c>
      <c r="H9" s="7"/>
      <c r="I9" s="7"/>
      <c r="J9" s="7"/>
      <c r="K9" s="7"/>
      <c r="L9" s="7"/>
      <c r="M9" s="7"/>
      <c r="N9" s="9"/>
      <c r="O9" s="10"/>
      <c r="P9" s="11"/>
      <c r="Q9" s="15"/>
      <c r="R9" s="9"/>
      <c r="S9" s="9"/>
      <c r="T9" s="10"/>
      <c r="U9" s="7"/>
      <c r="V9" s="7"/>
      <c r="W9" s="9"/>
      <c r="X9" s="281">
        <v>41572</v>
      </c>
      <c r="Y9" s="162" t="s">
        <v>149</v>
      </c>
      <c r="Z9" s="286"/>
      <c r="AA9" s="286"/>
      <c r="AB9" s="10"/>
      <c r="AC9" s="7"/>
      <c r="AD9" s="7"/>
      <c r="AE9" s="7"/>
      <c r="AF9" s="11"/>
      <c r="AG9" s="330"/>
      <c r="AH9" s="3"/>
      <c r="AI9" s="20"/>
      <c r="AJ9" s="61"/>
    </row>
    <row r="10" spans="1:36" s="4" customFormat="1" ht="20.100000000000001" customHeight="1">
      <c r="A10" s="372"/>
      <c r="B10" s="7"/>
      <c r="C10" s="50" t="s">
        <v>154</v>
      </c>
      <c r="D10" s="6" t="s">
        <v>56</v>
      </c>
      <c r="E10" s="6"/>
      <c r="F10" s="6"/>
      <c r="G10" s="27" t="s">
        <v>145</v>
      </c>
      <c r="H10" s="7"/>
      <c r="I10" s="7"/>
      <c r="J10" s="7"/>
      <c r="K10" s="7"/>
      <c r="L10" s="7"/>
      <c r="M10" s="7"/>
      <c r="N10" s="9"/>
      <c r="O10" s="10"/>
      <c r="P10" s="11"/>
      <c r="Q10" s="15"/>
      <c r="R10" s="9"/>
      <c r="S10" s="9"/>
      <c r="T10" s="10"/>
      <c r="U10" s="7"/>
      <c r="V10" s="7"/>
      <c r="W10" s="9"/>
      <c r="X10" s="155" t="s">
        <v>339</v>
      </c>
      <c r="Y10" s="162" t="s">
        <v>340</v>
      </c>
      <c r="Z10" s="286"/>
      <c r="AA10" s="286"/>
      <c r="AB10" s="10"/>
      <c r="AC10" s="7"/>
      <c r="AD10" s="7"/>
      <c r="AE10" s="7"/>
      <c r="AF10" s="11"/>
      <c r="AG10" s="330"/>
      <c r="AH10" s="3"/>
      <c r="AI10" s="20"/>
      <c r="AJ10" s="61"/>
    </row>
    <row r="11" spans="1:36" s="4" customFormat="1" ht="28.5">
      <c r="A11" s="372"/>
      <c r="B11" s="7"/>
      <c r="C11" s="50" t="s">
        <v>155</v>
      </c>
      <c r="D11" s="6" t="s">
        <v>56</v>
      </c>
      <c r="E11" s="6"/>
      <c r="F11" s="6"/>
      <c r="G11" s="27" t="s">
        <v>163</v>
      </c>
      <c r="H11" s="7"/>
      <c r="I11" s="7"/>
      <c r="J11" s="7"/>
      <c r="K11" s="7"/>
      <c r="L11" s="7"/>
      <c r="M11" s="7"/>
      <c r="N11" s="9"/>
      <c r="O11" s="10"/>
      <c r="P11" s="11"/>
      <c r="Q11" s="15"/>
      <c r="R11" s="9"/>
      <c r="S11" s="9"/>
      <c r="T11" s="10"/>
      <c r="U11" s="7"/>
      <c r="V11" s="7"/>
      <c r="W11" s="9"/>
      <c r="X11" s="155" t="s">
        <v>43</v>
      </c>
      <c r="Y11" s="162" t="s">
        <v>341</v>
      </c>
      <c r="Z11" s="286"/>
      <c r="AA11" s="286"/>
      <c r="AB11" s="10"/>
      <c r="AC11" s="7"/>
      <c r="AD11" s="7"/>
      <c r="AE11" s="7"/>
      <c r="AF11" s="11"/>
      <c r="AG11" s="330"/>
      <c r="AH11" s="3"/>
      <c r="AI11" s="20"/>
      <c r="AJ11" s="61"/>
    </row>
    <row r="12" spans="1:36" s="4" customFormat="1" ht="28.5">
      <c r="A12" s="372"/>
      <c r="B12" s="7"/>
      <c r="C12" s="50" t="s">
        <v>156</v>
      </c>
      <c r="D12" s="6" t="s">
        <v>56</v>
      </c>
      <c r="E12" s="6"/>
      <c r="F12" s="6"/>
      <c r="G12" s="27" t="s">
        <v>102</v>
      </c>
      <c r="H12" s="7"/>
      <c r="I12" s="7"/>
      <c r="J12" s="7"/>
      <c r="K12" s="7"/>
      <c r="L12" s="7"/>
      <c r="M12" s="7"/>
      <c r="N12" s="9"/>
      <c r="O12" s="10"/>
      <c r="P12" s="11"/>
      <c r="Q12" s="15"/>
      <c r="R12" s="9"/>
      <c r="S12" s="9"/>
      <c r="T12" s="10"/>
      <c r="U12" s="7"/>
      <c r="V12" s="7"/>
      <c r="W12" s="9"/>
      <c r="X12" s="155" t="s">
        <v>342</v>
      </c>
      <c r="Y12" s="162" t="s">
        <v>343</v>
      </c>
      <c r="Z12" s="286"/>
      <c r="AA12" s="286"/>
      <c r="AB12" s="10"/>
      <c r="AC12" s="7"/>
      <c r="AD12" s="7"/>
      <c r="AE12" s="7"/>
      <c r="AF12" s="11"/>
      <c r="AG12" s="330"/>
      <c r="AH12" s="3"/>
      <c r="AI12" s="20"/>
      <c r="AJ12" s="61"/>
    </row>
    <row r="13" spans="1:36" s="4" customFormat="1" ht="28.5">
      <c r="A13" s="372"/>
      <c r="B13" s="7"/>
      <c r="C13" s="50" t="s">
        <v>157</v>
      </c>
      <c r="D13" s="6" t="s">
        <v>56</v>
      </c>
      <c r="E13" s="6"/>
      <c r="F13" s="6"/>
      <c r="G13" s="27" t="s">
        <v>148</v>
      </c>
      <c r="H13" s="7"/>
      <c r="I13" s="7"/>
      <c r="J13" s="7"/>
      <c r="K13" s="7"/>
      <c r="L13" s="7"/>
      <c r="M13" s="7"/>
      <c r="N13" s="9"/>
      <c r="O13" s="10"/>
      <c r="P13" s="11"/>
      <c r="Q13" s="15"/>
      <c r="R13" s="9"/>
      <c r="S13" s="9"/>
      <c r="T13" s="10"/>
      <c r="U13" s="7"/>
      <c r="V13" s="7"/>
      <c r="W13" s="9"/>
      <c r="X13" s="155" t="s">
        <v>345</v>
      </c>
      <c r="Y13" s="162" t="s">
        <v>346</v>
      </c>
      <c r="Z13" s="286"/>
      <c r="AA13" s="286"/>
      <c r="AB13" s="10"/>
      <c r="AC13" s="7"/>
      <c r="AD13" s="7"/>
      <c r="AE13" s="7"/>
      <c r="AF13" s="11"/>
      <c r="AG13" s="330"/>
      <c r="AH13" s="3"/>
      <c r="AI13" s="20"/>
      <c r="AJ13" s="61"/>
    </row>
    <row r="14" spans="1:36" s="4" customFormat="1" ht="28.5">
      <c r="A14" s="372"/>
      <c r="B14" s="7"/>
      <c r="C14" s="50" t="s">
        <v>344</v>
      </c>
      <c r="D14" s="6" t="s">
        <v>56</v>
      </c>
      <c r="E14" s="6"/>
      <c r="F14" s="6"/>
      <c r="G14" s="27" t="s">
        <v>148</v>
      </c>
      <c r="H14" s="7"/>
      <c r="I14" s="7"/>
      <c r="J14" s="7"/>
      <c r="K14" s="7"/>
      <c r="L14" s="7"/>
      <c r="M14" s="7"/>
      <c r="N14" s="9"/>
      <c r="O14" s="10"/>
      <c r="P14" s="11"/>
      <c r="Q14" s="15"/>
      <c r="R14" s="9"/>
      <c r="S14" s="9"/>
      <c r="T14" s="10"/>
      <c r="U14" s="7"/>
      <c r="V14" s="7"/>
      <c r="W14" s="9"/>
      <c r="X14" s="155" t="s">
        <v>43</v>
      </c>
      <c r="Y14" s="162" t="s">
        <v>341</v>
      </c>
      <c r="Z14" s="286"/>
      <c r="AA14" s="286"/>
      <c r="AB14" s="10"/>
      <c r="AC14" s="7"/>
      <c r="AD14" s="7"/>
      <c r="AE14" s="7"/>
      <c r="AF14" s="11"/>
      <c r="AG14" s="330"/>
      <c r="AH14" s="3"/>
      <c r="AI14" s="20"/>
      <c r="AJ14" s="61"/>
    </row>
    <row r="15" spans="1:36" s="4" customFormat="1" ht="28.5">
      <c r="A15" s="372"/>
      <c r="B15" s="7"/>
      <c r="C15" s="50" t="s">
        <v>158</v>
      </c>
      <c r="D15" s="6" t="s">
        <v>56</v>
      </c>
      <c r="E15" s="6"/>
      <c r="F15" s="6"/>
      <c r="G15" s="27" t="s">
        <v>102</v>
      </c>
      <c r="H15" s="7"/>
      <c r="I15" s="7"/>
      <c r="J15" s="7"/>
      <c r="K15" s="7"/>
      <c r="L15" s="7"/>
      <c r="M15" s="7"/>
      <c r="N15" s="9"/>
      <c r="O15" s="10"/>
      <c r="P15" s="11"/>
      <c r="Q15" s="15"/>
      <c r="R15" s="9"/>
      <c r="S15" s="9"/>
      <c r="T15" s="10"/>
      <c r="U15" s="7"/>
      <c r="V15" s="7"/>
      <c r="W15" s="9"/>
      <c r="X15" s="155" t="s">
        <v>347</v>
      </c>
      <c r="Y15" s="162" t="s">
        <v>348</v>
      </c>
      <c r="Z15" s="286"/>
      <c r="AA15" s="286"/>
      <c r="AB15" s="10"/>
      <c r="AC15" s="7"/>
      <c r="AD15" s="7"/>
      <c r="AE15" s="7"/>
      <c r="AF15" s="11"/>
      <c r="AG15" s="330"/>
      <c r="AH15" s="3"/>
      <c r="AI15" s="20"/>
      <c r="AJ15" s="61"/>
    </row>
    <row r="16" spans="1:36" s="4" customFormat="1" ht="28.5">
      <c r="A16" s="372"/>
      <c r="B16" s="7"/>
      <c r="C16" s="50" t="s">
        <v>159</v>
      </c>
      <c r="D16" s="6" t="s">
        <v>56</v>
      </c>
      <c r="E16" s="6"/>
      <c r="F16" s="6"/>
      <c r="G16" s="27" t="s">
        <v>5</v>
      </c>
      <c r="H16" s="7"/>
      <c r="I16" s="7"/>
      <c r="J16" s="7"/>
      <c r="K16" s="7"/>
      <c r="L16" s="7"/>
      <c r="M16" s="7"/>
      <c r="N16" s="9"/>
      <c r="O16" s="10"/>
      <c r="P16" s="11"/>
      <c r="Q16" s="15"/>
      <c r="R16" s="9"/>
      <c r="S16" s="9"/>
      <c r="T16" s="10"/>
      <c r="U16" s="7"/>
      <c r="V16" s="7"/>
      <c r="W16" s="9"/>
      <c r="X16" s="155" t="s">
        <v>349</v>
      </c>
      <c r="Y16" s="162" t="s">
        <v>350</v>
      </c>
      <c r="Z16" s="286"/>
      <c r="AA16" s="286"/>
      <c r="AB16" s="10"/>
      <c r="AC16" s="7"/>
      <c r="AD16" s="7"/>
      <c r="AE16" s="7"/>
      <c r="AF16" s="11"/>
      <c r="AG16" s="330"/>
      <c r="AH16" s="3"/>
      <c r="AI16" s="20"/>
      <c r="AJ16" s="61"/>
    </row>
    <row r="17" spans="1:36" s="4" customFormat="1" ht="20.100000000000001" customHeight="1">
      <c r="A17" s="372"/>
      <c r="B17" s="7"/>
      <c r="C17" s="51"/>
      <c r="D17" s="6"/>
      <c r="E17" s="6"/>
      <c r="F17" s="6"/>
      <c r="G17" s="17"/>
      <c r="H17" s="7"/>
      <c r="I17" s="7"/>
      <c r="J17" s="7"/>
      <c r="K17" s="7"/>
      <c r="L17" s="7"/>
      <c r="M17" s="7"/>
      <c r="N17" s="9"/>
      <c r="O17" s="10"/>
      <c r="P17" s="11"/>
      <c r="Q17" s="15"/>
      <c r="R17" s="9"/>
      <c r="S17" s="9"/>
      <c r="T17" s="10"/>
      <c r="U17" s="7"/>
      <c r="V17" s="7"/>
      <c r="W17" s="9"/>
      <c r="X17" s="155"/>
      <c r="Y17" s="162"/>
      <c r="Z17" s="286"/>
      <c r="AA17" s="286"/>
      <c r="AB17" s="10"/>
      <c r="AC17" s="7"/>
      <c r="AD17" s="7"/>
      <c r="AE17" s="7"/>
      <c r="AF17" s="11"/>
      <c r="AG17" s="330"/>
      <c r="AH17" s="3"/>
      <c r="AI17" s="20"/>
      <c r="AJ17" s="61"/>
    </row>
    <row r="18" spans="1:36" s="4" customFormat="1" ht="20.100000000000001" customHeight="1">
      <c r="A18" s="372"/>
      <c r="B18" s="7"/>
      <c r="C18" s="12" t="s">
        <v>21</v>
      </c>
      <c r="D18" s="123" t="s">
        <v>55</v>
      </c>
      <c r="E18" s="123" t="s">
        <v>197</v>
      </c>
      <c r="F18" s="123">
        <v>31234</v>
      </c>
      <c r="G18" s="124" t="s">
        <v>5</v>
      </c>
      <c r="H18" s="125" t="s">
        <v>31</v>
      </c>
      <c r="I18" s="117" t="s">
        <v>51</v>
      </c>
      <c r="J18" s="117" t="s">
        <v>69</v>
      </c>
      <c r="K18" s="117" t="s">
        <v>59</v>
      </c>
      <c r="L18" s="117" t="s">
        <v>59</v>
      </c>
      <c r="M18" s="117">
        <v>51</v>
      </c>
      <c r="N18" s="126">
        <v>65</v>
      </c>
      <c r="O18" s="155">
        <v>9</v>
      </c>
      <c r="P18" s="162">
        <v>8</v>
      </c>
      <c r="Q18" s="128" t="s">
        <v>195</v>
      </c>
      <c r="R18" s="126" t="s">
        <v>98</v>
      </c>
      <c r="S18" s="126" t="s">
        <v>60</v>
      </c>
      <c r="T18" s="10"/>
      <c r="U18" s="7" t="s">
        <v>61</v>
      </c>
      <c r="V18" s="7" t="s">
        <v>33</v>
      </c>
      <c r="W18" s="9" t="s">
        <v>62</v>
      </c>
      <c r="X18" s="155" t="s">
        <v>43</v>
      </c>
      <c r="Y18" s="162" t="s">
        <v>44</v>
      </c>
      <c r="Z18" s="300" t="s">
        <v>371</v>
      </c>
      <c r="AA18" s="300" t="s">
        <v>372</v>
      </c>
      <c r="AB18" s="155">
        <v>88</v>
      </c>
      <c r="AC18" s="117">
        <f>AB18-AE18</f>
        <v>80</v>
      </c>
      <c r="AD18" s="131">
        <v>0</v>
      </c>
      <c r="AE18" s="117">
        <v>8</v>
      </c>
      <c r="AF18" s="162">
        <v>14</v>
      </c>
      <c r="AG18" s="330"/>
      <c r="AH18" s="3"/>
      <c r="AI18" s="20"/>
      <c r="AJ18" s="61"/>
    </row>
    <row r="19" spans="1:36" s="4" customFormat="1" ht="20.100000000000001" customHeight="1">
      <c r="A19" s="372"/>
      <c r="B19" s="7"/>
      <c r="C19" s="12" t="s">
        <v>22</v>
      </c>
      <c r="D19" s="123" t="s">
        <v>55</v>
      </c>
      <c r="E19" s="123" t="s">
        <v>198</v>
      </c>
      <c r="F19" s="123">
        <v>32879</v>
      </c>
      <c r="G19" s="124" t="s">
        <v>5</v>
      </c>
      <c r="H19" s="125" t="s">
        <v>31</v>
      </c>
      <c r="I19" s="117" t="s">
        <v>64</v>
      </c>
      <c r="J19" s="117" t="s">
        <v>65</v>
      </c>
      <c r="K19" s="117" t="s">
        <v>59</v>
      </c>
      <c r="L19" s="117" t="s">
        <v>59</v>
      </c>
      <c r="M19" s="117">
        <v>60</v>
      </c>
      <c r="N19" s="126">
        <v>80</v>
      </c>
      <c r="O19" s="155">
        <v>8</v>
      </c>
      <c r="P19" s="162">
        <v>8</v>
      </c>
      <c r="Q19" s="128" t="s">
        <v>195</v>
      </c>
      <c r="R19" s="126" t="s">
        <v>98</v>
      </c>
      <c r="S19" s="126" t="s">
        <v>66</v>
      </c>
      <c r="T19" s="10"/>
      <c r="U19" s="7" t="s">
        <v>67</v>
      </c>
      <c r="V19" s="7" t="s">
        <v>33</v>
      </c>
      <c r="W19" s="20"/>
      <c r="X19" s="155" t="s">
        <v>41</v>
      </c>
      <c r="Y19" s="162" t="s">
        <v>42</v>
      </c>
      <c r="Z19" s="300" t="s">
        <v>371</v>
      </c>
      <c r="AA19" s="300" t="s">
        <v>372</v>
      </c>
      <c r="AB19" s="155">
        <v>77</v>
      </c>
      <c r="AC19" s="117">
        <f>AB19-AE19</f>
        <v>69</v>
      </c>
      <c r="AD19" s="131">
        <v>0</v>
      </c>
      <c r="AE19" s="117">
        <v>8</v>
      </c>
      <c r="AF19" s="162">
        <v>2</v>
      </c>
      <c r="AG19" s="330"/>
      <c r="AH19" s="3"/>
      <c r="AI19" s="20"/>
      <c r="AJ19" s="61"/>
    </row>
    <row r="20" spans="1:36" s="4" customFormat="1" ht="20.100000000000001" customHeight="1">
      <c r="A20" s="372"/>
      <c r="B20" s="7"/>
      <c r="C20" s="12" t="s">
        <v>19</v>
      </c>
      <c r="D20" s="123" t="s">
        <v>55</v>
      </c>
      <c r="E20" s="123" t="s">
        <v>211</v>
      </c>
      <c r="F20" s="123">
        <v>33111</v>
      </c>
      <c r="G20" s="124" t="s">
        <v>6</v>
      </c>
      <c r="H20" s="125" t="s">
        <v>223</v>
      </c>
      <c r="I20" s="117" t="s">
        <v>64</v>
      </c>
      <c r="J20" s="117" t="s">
        <v>69</v>
      </c>
      <c r="K20" s="117" t="s">
        <v>391</v>
      </c>
      <c r="L20" s="117" t="s">
        <v>78</v>
      </c>
      <c r="M20" s="117">
        <v>50</v>
      </c>
      <c r="N20" s="126">
        <v>60</v>
      </c>
      <c r="O20" s="155">
        <v>6</v>
      </c>
      <c r="P20" s="162">
        <v>6</v>
      </c>
      <c r="Q20" s="128" t="s">
        <v>195</v>
      </c>
      <c r="R20" s="126" t="s">
        <v>98</v>
      </c>
      <c r="S20" s="126" t="s">
        <v>74</v>
      </c>
      <c r="T20" s="10"/>
      <c r="U20" s="7"/>
      <c r="V20" s="7" t="s">
        <v>33</v>
      </c>
      <c r="W20" s="9" t="s">
        <v>83</v>
      </c>
      <c r="X20" s="155" t="s">
        <v>41</v>
      </c>
      <c r="Y20" s="162" t="s">
        <v>42</v>
      </c>
      <c r="Z20" s="300" t="s">
        <v>371</v>
      </c>
      <c r="AA20" s="300" t="s">
        <v>380</v>
      </c>
      <c r="AB20" s="155">
        <v>58</v>
      </c>
      <c r="AC20" s="117">
        <f>AB20-AE20</f>
        <v>52</v>
      </c>
      <c r="AD20" s="131">
        <v>0</v>
      </c>
      <c r="AE20" s="117">
        <v>6</v>
      </c>
      <c r="AF20" s="162">
        <v>9</v>
      </c>
      <c r="AG20" s="330"/>
      <c r="AH20" s="3"/>
      <c r="AI20" s="20"/>
      <c r="AJ20" s="61"/>
    </row>
    <row r="21" spans="1:36" s="4" customFormat="1" ht="20.100000000000001" customHeight="1">
      <c r="A21" s="372"/>
      <c r="B21" s="7"/>
      <c r="C21" s="79" t="s">
        <v>23</v>
      </c>
      <c r="D21" s="123" t="s">
        <v>55</v>
      </c>
      <c r="E21" s="123" t="s">
        <v>199</v>
      </c>
      <c r="F21" s="123">
        <v>37062</v>
      </c>
      <c r="G21" s="124" t="s">
        <v>5</v>
      </c>
      <c r="H21" s="125" t="s">
        <v>31</v>
      </c>
      <c r="I21" s="117" t="s">
        <v>64</v>
      </c>
      <c r="J21" s="117" t="s">
        <v>65</v>
      </c>
      <c r="K21" s="117" t="s">
        <v>59</v>
      </c>
      <c r="L21" s="117" t="s">
        <v>59</v>
      </c>
      <c r="M21" s="117">
        <v>60</v>
      </c>
      <c r="N21" s="126">
        <v>80</v>
      </c>
      <c r="O21" s="155">
        <v>8</v>
      </c>
      <c r="P21" s="155">
        <v>8</v>
      </c>
      <c r="Q21" s="128" t="s">
        <v>195</v>
      </c>
      <c r="R21" s="126" t="s">
        <v>98</v>
      </c>
      <c r="S21" s="126" t="s">
        <v>66</v>
      </c>
      <c r="T21" s="10" t="s">
        <v>71</v>
      </c>
      <c r="U21" s="7" t="s">
        <v>68</v>
      </c>
      <c r="V21" s="7" t="s">
        <v>33</v>
      </c>
      <c r="W21" s="20"/>
      <c r="X21" s="155" t="s">
        <v>40</v>
      </c>
      <c r="Y21" s="162" t="s">
        <v>166</v>
      </c>
      <c r="Z21" s="300" t="s">
        <v>371</v>
      </c>
      <c r="AA21" s="300" t="s">
        <v>373</v>
      </c>
      <c r="AB21" s="155">
        <v>71</v>
      </c>
      <c r="AC21" s="117">
        <v>63</v>
      </c>
      <c r="AD21" s="131">
        <v>0</v>
      </c>
      <c r="AE21" s="117">
        <v>8</v>
      </c>
      <c r="AF21" s="162">
        <v>3</v>
      </c>
      <c r="AG21" s="330"/>
      <c r="AH21" s="3"/>
      <c r="AI21" s="20"/>
      <c r="AJ21" s="59">
        <v>42644</v>
      </c>
    </row>
    <row r="22" spans="1:36" s="4" customFormat="1" ht="20.100000000000001" customHeight="1">
      <c r="A22" s="372"/>
      <c r="B22" s="7"/>
      <c r="C22" s="80" t="s">
        <v>191</v>
      </c>
      <c r="D22" s="123" t="s">
        <v>55</v>
      </c>
      <c r="E22" s="123" t="s">
        <v>206</v>
      </c>
      <c r="F22" s="123">
        <v>36926</v>
      </c>
      <c r="G22" s="124" t="s">
        <v>29</v>
      </c>
      <c r="H22" s="125" t="s">
        <v>30</v>
      </c>
      <c r="I22" s="117" t="s">
        <v>64</v>
      </c>
      <c r="J22" s="117" t="s">
        <v>69</v>
      </c>
      <c r="K22" s="117" t="s">
        <v>392</v>
      </c>
      <c r="L22" s="117" t="s">
        <v>78</v>
      </c>
      <c r="M22" s="117">
        <v>50</v>
      </c>
      <c r="N22" s="126">
        <v>65</v>
      </c>
      <c r="O22" s="155">
        <v>8</v>
      </c>
      <c r="P22" s="155">
        <v>8</v>
      </c>
      <c r="Q22" s="128" t="s">
        <v>195</v>
      </c>
      <c r="R22" s="126" t="s">
        <v>98</v>
      </c>
      <c r="S22" s="126" t="s">
        <v>70</v>
      </c>
      <c r="T22" s="10" t="s">
        <v>72</v>
      </c>
      <c r="U22" s="7" t="s">
        <v>73</v>
      </c>
      <c r="V22" s="7" t="s">
        <v>33</v>
      </c>
      <c r="W22" s="20"/>
      <c r="X22" s="155" t="s">
        <v>36</v>
      </c>
      <c r="Y22" s="162" t="s">
        <v>37</v>
      </c>
      <c r="Z22" s="300" t="s">
        <v>371</v>
      </c>
      <c r="AA22" s="300" t="s">
        <v>373</v>
      </c>
      <c r="AB22" s="155">
        <v>65</v>
      </c>
      <c r="AC22" s="117">
        <v>55</v>
      </c>
      <c r="AD22" s="117">
        <v>2</v>
      </c>
      <c r="AE22" s="117">
        <v>8</v>
      </c>
      <c r="AF22" s="162">
        <v>4</v>
      </c>
      <c r="AG22" s="330"/>
      <c r="AH22" s="3"/>
      <c r="AI22" s="20"/>
      <c r="AJ22" s="61"/>
    </row>
    <row r="23" spans="1:36" s="4" customFormat="1" ht="20.100000000000001" customHeight="1">
      <c r="A23" s="372"/>
      <c r="B23" s="7"/>
      <c r="C23" s="12" t="s">
        <v>26</v>
      </c>
      <c r="D23" s="123" t="s">
        <v>56</v>
      </c>
      <c r="E23" s="123" t="s">
        <v>216</v>
      </c>
      <c r="F23" s="123">
        <v>39075</v>
      </c>
      <c r="G23" s="124" t="s">
        <v>28</v>
      </c>
      <c r="H23" s="347" t="s">
        <v>222</v>
      </c>
      <c r="I23" s="7" t="s">
        <v>85</v>
      </c>
      <c r="J23" s="7" t="s">
        <v>86</v>
      </c>
      <c r="K23" s="7" t="s">
        <v>136</v>
      </c>
      <c r="L23" s="117" t="s">
        <v>59</v>
      </c>
      <c r="M23" s="7">
        <v>25</v>
      </c>
      <c r="N23" s="9">
        <v>50</v>
      </c>
      <c r="O23" s="10">
        <v>5</v>
      </c>
      <c r="P23" s="11"/>
      <c r="Q23" s="15" t="s">
        <v>96</v>
      </c>
      <c r="R23" s="9" t="s">
        <v>99</v>
      </c>
      <c r="S23" s="9" t="s">
        <v>87</v>
      </c>
      <c r="T23" s="10" t="s">
        <v>88</v>
      </c>
      <c r="U23" s="7" t="s">
        <v>89</v>
      </c>
      <c r="V23" s="7"/>
      <c r="W23" s="20"/>
      <c r="X23" s="155" t="s">
        <v>90</v>
      </c>
      <c r="Y23" s="162" t="s">
        <v>91</v>
      </c>
      <c r="Z23" s="300" t="s">
        <v>371</v>
      </c>
      <c r="AA23" s="300" t="s">
        <v>372</v>
      </c>
      <c r="AB23" s="10">
        <v>36</v>
      </c>
      <c r="AC23" s="7">
        <v>31</v>
      </c>
      <c r="AD23" s="7">
        <v>0</v>
      </c>
      <c r="AE23" s="7">
        <v>5</v>
      </c>
      <c r="AF23" s="11">
        <v>0</v>
      </c>
      <c r="AG23" s="330"/>
      <c r="AH23" s="3"/>
      <c r="AI23" s="20"/>
      <c r="AJ23" s="61"/>
    </row>
    <row r="24" spans="1:36" s="4" customFormat="1" ht="28.5">
      <c r="A24" s="372"/>
      <c r="B24" s="7"/>
      <c r="C24" s="50" t="s">
        <v>140</v>
      </c>
      <c r="D24" s="123" t="s">
        <v>56</v>
      </c>
      <c r="E24" s="123" t="s">
        <v>215</v>
      </c>
      <c r="F24" s="123" t="s">
        <v>146</v>
      </c>
      <c r="G24" s="124" t="s">
        <v>145</v>
      </c>
      <c r="H24" s="347" t="s">
        <v>222</v>
      </c>
      <c r="I24" s="7"/>
      <c r="J24" s="7"/>
      <c r="K24" s="7"/>
      <c r="L24" s="117" t="s">
        <v>59</v>
      </c>
      <c r="M24" s="7"/>
      <c r="N24" s="9"/>
      <c r="O24" s="10"/>
      <c r="P24" s="11"/>
      <c r="Q24" s="15"/>
      <c r="R24" s="9"/>
      <c r="S24" s="9"/>
      <c r="T24" s="10"/>
      <c r="U24" s="7"/>
      <c r="V24" s="7"/>
      <c r="W24" s="20"/>
      <c r="X24" s="155" t="s">
        <v>351</v>
      </c>
      <c r="Y24" s="162" t="s">
        <v>352</v>
      </c>
      <c r="Z24" s="300" t="s">
        <v>371</v>
      </c>
      <c r="AA24" s="300" t="s">
        <v>371</v>
      </c>
      <c r="AB24" s="10"/>
      <c r="AC24" s="7"/>
      <c r="AD24" s="7"/>
      <c r="AE24" s="7"/>
      <c r="AF24" s="11"/>
      <c r="AG24" s="330">
        <v>0</v>
      </c>
      <c r="AH24" s="3">
        <v>0</v>
      </c>
      <c r="AI24" s="20">
        <v>0</v>
      </c>
      <c r="AJ24" s="61">
        <v>0</v>
      </c>
    </row>
    <row r="25" spans="1:36" s="4" customFormat="1" ht="20.100000000000001" customHeight="1">
      <c r="A25" s="372"/>
      <c r="B25" s="7"/>
      <c r="C25" s="12" t="s">
        <v>141</v>
      </c>
      <c r="D25" s="123" t="s">
        <v>56</v>
      </c>
      <c r="E25" s="123" t="s">
        <v>217</v>
      </c>
      <c r="F25" s="123" t="s">
        <v>146</v>
      </c>
      <c r="G25" s="124" t="s">
        <v>179</v>
      </c>
      <c r="H25" s="347" t="s">
        <v>222</v>
      </c>
      <c r="I25" s="7"/>
      <c r="J25" s="7"/>
      <c r="K25" s="7"/>
      <c r="L25" s="117" t="s">
        <v>59</v>
      </c>
      <c r="M25" s="7"/>
      <c r="N25" s="9"/>
      <c r="O25" s="10"/>
      <c r="P25" s="11"/>
      <c r="Q25" s="15"/>
      <c r="R25" s="9"/>
      <c r="S25" s="9"/>
      <c r="T25" s="6"/>
      <c r="U25" s="7"/>
      <c r="V25" s="7"/>
      <c r="W25" s="20"/>
      <c r="X25" s="155" t="s">
        <v>175</v>
      </c>
      <c r="Y25" s="162" t="s">
        <v>176</v>
      </c>
      <c r="Z25" s="300" t="s">
        <v>371</v>
      </c>
      <c r="AA25" s="300" t="s">
        <v>373</v>
      </c>
      <c r="AB25" s="10"/>
      <c r="AC25" s="7"/>
      <c r="AD25" s="7"/>
      <c r="AE25" s="7"/>
      <c r="AF25" s="11"/>
      <c r="AG25" s="330">
        <v>0</v>
      </c>
      <c r="AH25" s="3">
        <v>0</v>
      </c>
      <c r="AI25" s="20">
        <v>0</v>
      </c>
      <c r="AJ25" s="61">
        <v>0</v>
      </c>
    </row>
    <row r="26" spans="1:36" s="4" customFormat="1" ht="20.100000000000001" customHeight="1">
      <c r="A26" s="372"/>
      <c r="B26" s="7"/>
      <c r="C26" s="80"/>
      <c r="D26" s="6"/>
      <c r="E26" s="6"/>
      <c r="F26" s="6"/>
      <c r="G26" s="17"/>
      <c r="H26" s="3"/>
      <c r="I26" s="7"/>
      <c r="J26" s="7"/>
      <c r="K26" s="7"/>
      <c r="L26" s="7"/>
      <c r="M26" s="7"/>
      <c r="N26" s="9"/>
      <c r="O26" s="10"/>
      <c r="P26" s="11"/>
      <c r="Q26" s="15"/>
      <c r="R26" s="9"/>
      <c r="S26" s="9"/>
      <c r="T26" s="10"/>
      <c r="U26" s="7"/>
      <c r="V26" s="7"/>
      <c r="W26" s="20"/>
      <c r="X26" s="282"/>
      <c r="Y26" s="253"/>
      <c r="Z26" s="286"/>
      <c r="AA26" s="286"/>
      <c r="AB26" s="10"/>
      <c r="AC26" s="7"/>
      <c r="AD26" s="7"/>
      <c r="AE26" s="7"/>
      <c r="AF26" s="11"/>
      <c r="AG26" s="330"/>
      <c r="AH26" s="3"/>
      <c r="AI26" s="20"/>
      <c r="AJ26" s="61"/>
    </row>
    <row r="27" spans="1:36" s="4" customFormat="1" ht="20.100000000000001" customHeight="1">
      <c r="A27" s="372"/>
      <c r="B27" s="23"/>
      <c r="C27" s="70" t="s">
        <v>188</v>
      </c>
      <c r="D27" s="21"/>
      <c r="E27" s="21"/>
      <c r="F27" s="21"/>
      <c r="G27" s="28"/>
      <c r="H27" s="22"/>
      <c r="I27" s="23"/>
      <c r="J27" s="23"/>
      <c r="K27" s="23"/>
      <c r="L27" s="23"/>
      <c r="M27" s="23"/>
      <c r="N27" s="24"/>
      <c r="O27" s="25"/>
      <c r="P27" s="26"/>
      <c r="Q27" s="293"/>
      <c r="R27" s="24"/>
      <c r="S27" s="24"/>
      <c r="T27" s="25"/>
      <c r="U27" s="23"/>
      <c r="V27" s="23"/>
      <c r="W27" s="45"/>
      <c r="X27" s="25"/>
      <c r="Y27" s="26"/>
      <c r="Z27" s="287"/>
      <c r="AA27" s="287"/>
      <c r="AB27" s="25"/>
      <c r="AC27" s="23"/>
      <c r="AD27" s="23"/>
      <c r="AE27" s="23"/>
      <c r="AF27" s="26"/>
      <c r="AG27" s="331"/>
      <c r="AH27" s="22"/>
      <c r="AI27" s="45"/>
      <c r="AJ27" s="81"/>
    </row>
    <row r="28" spans="1:36" s="4" customFormat="1" ht="20.100000000000001" customHeight="1">
      <c r="A28" s="372"/>
      <c r="B28" s="7">
        <v>1</v>
      </c>
      <c r="C28" s="79" t="s">
        <v>220</v>
      </c>
      <c r="D28" s="123" t="s">
        <v>55</v>
      </c>
      <c r="E28" s="123" t="s">
        <v>218</v>
      </c>
      <c r="F28" s="123">
        <v>37415</v>
      </c>
      <c r="G28" s="124" t="s">
        <v>1</v>
      </c>
      <c r="H28" s="125" t="s">
        <v>35</v>
      </c>
      <c r="I28" s="117" t="s">
        <v>64</v>
      </c>
      <c r="J28" s="117" t="s">
        <v>53</v>
      </c>
      <c r="K28" s="117" t="s">
        <v>392</v>
      </c>
      <c r="L28" s="117" t="s">
        <v>77</v>
      </c>
      <c r="M28" s="117">
        <v>30</v>
      </c>
      <c r="N28" s="126">
        <v>60</v>
      </c>
      <c r="O28" s="155">
        <v>8</v>
      </c>
      <c r="P28" s="162">
        <v>6</v>
      </c>
      <c r="Q28" s="128" t="s">
        <v>96</v>
      </c>
      <c r="R28" s="126" t="s">
        <v>98</v>
      </c>
      <c r="S28" s="126" t="s">
        <v>74</v>
      </c>
      <c r="T28" s="10" t="s">
        <v>75</v>
      </c>
      <c r="U28" s="7" t="s">
        <v>76</v>
      </c>
      <c r="V28" s="7" t="s">
        <v>33</v>
      </c>
      <c r="W28" s="20"/>
      <c r="X28" s="155" t="s">
        <v>46</v>
      </c>
      <c r="Y28" s="162" t="s">
        <v>47</v>
      </c>
      <c r="Z28" s="300" t="s">
        <v>374</v>
      </c>
      <c r="AA28" s="300" t="s">
        <v>33</v>
      </c>
      <c r="AB28" s="155">
        <v>49</v>
      </c>
      <c r="AC28" s="117">
        <v>43</v>
      </c>
      <c r="AD28" s="117">
        <v>0</v>
      </c>
      <c r="AE28" s="117">
        <v>6</v>
      </c>
      <c r="AF28" s="162">
        <v>3</v>
      </c>
      <c r="AG28" s="330"/>
      <c r="AH28" s="3"/>
      <c r="AI28" s="20"/>
      <c r="AJ28" s="59">
        <v>42675</v>
      </c>
    </row>
    <row r="29" spans="1:36" s="4" customFormat="1" ht="20.100000000000001" customHeight="1">
      <c r="A29" s="372"/>
      <c r="B29" s="7">
        <v>2</v>
      </c>
      <c r="C29" s="79" t="s">
        <v>7</v>
      </c>
      <c r="D29" s="123" t="s">
        <v>55</v>
      </c>
      <c r="E29" s="123" t="s">
        <v>221</v>
      </c>
      <c r="F29" s="123">
        <v>37434</v>
      </c>
      <c r="G29" s="124" t="s">
        <v>8</v>
      </c>
      <c r="H29" s="125" t="s">
        <v>27</v>
      </c>
      <c r="I29" s="117" t="s">
        <v>51</v>
      </c>
      <c r="J29" s="117" t="s">
        <v>53</v>
      </c>
      <c r="K29" s="117" t="s">
        <v>392</v>
      </c>
      <c r="L29" s="117" t="s">
        <v>78</v>
      </c>
      <c r="M29" s="117">
        <v>25</v>
      </c>
      <c r="N29" s="126">
        <v>60</v>
      </c>
      <c r="O29" s="155">
        <v>6</v>
      </c>
      <c r="P29" s="162">
        <v>6</v>
      </c>
      <c r="Q29" s="128" t="s">
        <v>96</v>
      </c>
      <c r="R29" s="126" t="s">
        <v>98</v>
      </c>
      <c r="S29" s="126" t="s">
        <v>74</v>
      </c>
      <c r="T29" s="10" t="s">
        <v>79</v>
      </c>
      <c r="U29" s="7" t="s">
        <v>76</v>
      </c>
      <c r="V29" s="7" t="s">
        <v>33</v>
      </c>
      <c r="W29" s="20"/>
      <c r="X29" s="155" t="s">
        <v>48</v>
      </c>
      <c r="Y29" s="162" t="s">
        <v>49</v>
      </c>
      <c r="Z29" s="300" t="s">
        <v>374</v>
      </c>
      <c r="AA29" s="300" t="s">
        <v>33</v>
      </c>
      <c r="AB29" s="155">
        <v>31</v>
      </c>
      <c r="AC29" s="117">
        <v>25</v>
      </c>
      <c r="AD29" s="117">
        <v>0</v>
      </c>
      <c r="AE29" s="117">
        <v>6</v>
      </c>
      <c r="AF29" s="162">
        <v>2</v>
      </c>
      <c r="AG29" s="330"/>
      <c r="AH29" s="3"/>
      <c r="AI29" s="20"/>
      <c r="AJ29" s="59">
        <v>42736</v>
      </c>
    </row>
    <row r="30" spans="1:36" s="4" customFormat="1" ht="20.100000000000001" customHeight="1">
      <c r="A30" s="372"/>
      <c r="B30" s="7">
        <v>3</v>
      </c>
      <c r="C30" s="79" t="s">
        <v>2</v>
      </c>
      <c r="D30" s="123" t="s">
        <v>55</v>
      </c>
      <c r="E30" s="123" t="s">
        <v>209</v>
      </c>
      <c r="F30" s="123">
        <v>38183</v>
      </c>
      <c r="G30" s="124" t="s">
        <v>28</v>
      </c>
      <c r="H30" s="125" t="s">
        <v>34</v>
      </c>
      <c r="I30" s="117" t="s">
        <v>64</v>
      </c>
      <c r="J30" s="117" t="s">
        <v>53</v>
      </c>
      <c r="K30" s="117" t="s">
        <v>59</v>
      </c>
      <c r="L30" s="117" t="s">
        <v>59</v>
      </c>
      <c r="M30" s="117">
        <v>33</v>
      </c>
      <c r="N30" s="126">
        <v>65</v>
      </c>
      <c r="O30" s="155">
        <v>7</v>
      </c>
      <c r="P30" s="155">
        <v>7</v>
      </c>
      <c r="Q30" s="128" t="s">
        <v>96</v>
      </c>
      <c r="R30" s="126" t="s">
        <v>224</v>
      </c>
      <c r="S30" s="126" t="s">
        <v>80</v>
      </c>
      <c r="T30" s="10" t="s">
        <v>81</v>
      </c>
      <c r="U30" s="7" t="s">
        <v>82</v>
      </c>
      <c r="V30" s="7" t="s">
        <v>33</v>
      </c>
      <c r="W30" s="20"/>
      <c r="X30" s="155" t="s">
        <v>39</v>
      </c>
      <c r="Y30" s="162" t="s">
        <v>38</v>
      </c>
      <c r="Z30" s="300" t="s">
        <v>374</v>
      </c>
      <c r="AA30" s="300" t="s">
        <v>33</v>
      </c>
      <c r="AB30" s="155">
        <v>58</v>
      </c>
      <c r="AC30" s="117">
        <f>AB30-AD30-AE30</f>
        <v>43</v>
      </c>
      <c r="AD30" s="117">
        <v>8</v>
      </c>
      <c r="AE30" s="117">
        <v>7</v>
      </c>
      <c r="AF30" s="162">
        <v>4</v>
      </c>
      <c r="AG30" s="330"/>
      <c r="AH30" s="3"/>
      <c r="AI30" s="20"/>
      <c r="AJ30" s="59">
        <v>42948</v>
      </c>
    </row>
    <row r="31" spans="1:36" s="4" customFormat="1" ht="20.100000000000001" customHeight="1">
      <c r="A31" s="372"/>
      <c r="B31" s="7">
        <v>4</v>
      </c>
      <c r="C31" s="79" t="s">
        <v>20</v>
      </c>
      <c r="D31" s="123" t="s">
        <v>55</v>
      </c>
      <c r="E31" s="123" t="s">
        <v>212</v>
      </c>
      <c r="F31" s="123">
        <v>37428</v>
      </c>
      <c r="G31" s="124" t="s">
        <v>6</v>
      </c>
      <c r="H31" s="125" t="s">
        <v>32</v>
      </c>
      <c r="I31" s="117" t="s">
        <v>64</v>
      </c>
      <c r="J31" s="117" t="s">
        <v>69</v>
      </c>
      <c r="K31" s="117" t="s">
        <v>391</v>
      </c>
      <c r="L31" s="117" t="s">
        <v>78</v>
      </c>
      <c r="M31" s="117">
        <v>50</v>
      </c>
      <c r="N31" s="126">
        <v>65</v>
      </c>
      <c r="O31" s="155">
        <v>7</v>
      </c>
      <c r="P31" s="155">
        <v>7</v>
      </c>
      <c r="Q31" s="128" t="s">
        <v>195</v>
      </c>
      <c r="R31" s="126" t="s">
        <v>224</v>
      </c>
      <c r="S31" s="126" t="s">
        <v>80</v>
      </c>
      <c r="T31" s="10" t="s">
        <v>84</v>
      </c>
      <c r="U31" s="7" t="s">
        <v>68</v>
      </c>
      <c r="V31" s="7" t="s">
        <v>33</v>
      </c>
      <c r="W31" s="20"/>
      <c r="X31" s="283" t="s">
        <v>121</v>
      </c>
      <c r="Y31" s="162" t="s">
        <v>122</v>
      </c>
      <c r="Z31" s="300" t="s">
        <v>374</v>
      </c>
      <c r="AA31" s="300" t="s">
        <v>33</v>
      </c>
      <c r="AB31" s="155">
        <v>65</v>
      </c>
      <c r="AC31" s="117">
        <v>57</v>
      </c>
      <c r="AD31" s="117">
        <v>1</v>
      </c>
      <c r="AE31" s="117">
        <v>7</v>
      </c>
      <c r="AF31" s="162">
        <v>3</v>
      </c>
      <c r="AG31" s="330"/>
      <c r="AH31" s="3"/>
      <c r="AI31" s="20"/>
      <c r="AJ31" s="59">
        <v>42917</v>
      </c>
    </row>
    <row r="32" spans="1:36" s="4" customFormat="1" ht="20.100000000000001" customHeight="1">
      <c r="A32" s="372"/>
      <c r="B32" s="9">
        <v>5</v>
      </c>
      <c r="C32" s="79" t="s">
        <v>120</v>
      </c>
      <c r="D32" s="123" t="s">
        <v>55</v>
      </c>
      <c r="E32" s="123" t="s">
        <v>207</v>
      </c>
      <c r="F32" s="123">
        <v>41278</v>
      </c>
      <c r="G32" s="124" t="s">
        <v>29</v>
      </c>
      <c r="H32" s="125" t="s">
        <v>129</v>
      </c>
      <c r="I32" s="117" t="s">
        <v>390</v>
      </c>
      <c r="J32" s="117" t="s">
        <v>69</v>
      </c>
      <c r="K32" s="117" t="s">
        <v>391</v>
      </c>
      <c r="L32" s="117" t="s">
        <v>78</v>
      </c>
      <c r="M32" s="117">
        <v>50</v>
      </c>
      <c r="N32" s="126">
        <v>60</v>
      </c>
      <c r="O32" s="155">
        <v>7</v>
      </c>
      <c r="P32" s="155">
        <v>7</v>
      </c>
      <c r="Q32" s="128" t="s">
        <v>96</v>
      </c>
      <c r="R32" s="126" t="s">
        <v>98</v>
      </c>
      <c r="S32" s="126" t="s">
        <v>70</v>
      </c>
      <c r="T32" s="10"/>
      <c r="U32" s="7"/>
      <c r="V32" s="7"/>
      <c r="W32" s="20"/>
      <c r="X32" s="155" t="s">
        <v>353</v>
      </c>
      <c r="Y32" s="162" t="s">
        <v>354</v>
      </c>
      <c r="Z32" s="300" t="s">
        <v>375</v>
      </c>
      <c r="AA32" s="300" t="s">
        <v>33</v>
      </c>
      <c r="AB32" s="155">
        <v>60</v>
      </c>
      <c r="AC32" s="117">
        <v>53</v>
      </c>
      <c r="AD32" s="117">
        <v>0</v>
      </c>
      <c r="AE32" s="117">
        <v>7</v>
      </c>
      <c r="AF32" s="162">
        <v>2</v>
      </c>
      <c r="AG32" s="330"/>
      <c r="AH32" s="163"/>
      <c r="AI32" s="65">
        <v>42826</v>
      </c>
      <c r="AJ32" s="59">
        <v>43313</v>
      </c>
    </row>
    <row r="33" spans="1:36" s="4" customFormat="1" ht="20.100000000000001" customHeight="1">
      <c r="A33" s="372"/>
      <c r="B33" s="9">
        <v>6</v>
      </c>
      <c r="C33" s="79" t="s">
        <v>139</v>
      </c>
      <c r="D33" s="123" t="s">
        <v>57</v>
      </c>
      <c r="E33" s="123" t="s">
        <v>213</v>
      </c>
      <c r="F33" s="123" t="s">
        <v>146</v>
      </c>
      <c r="G33" s="124" t="s">
        <v>145</v>
      </c>
      <c r="H33" s="117" t="s">
        <v>222</v>
      </c>
      <c r="I33" s="7"/>
      <c r="J33" s="7"/>
      <c r="K33" s="7"/>
      <c r="L33" s="117" t="s">
        <v>59</v>
      </c>
      <c r="M33" s="7"/>
      <c r="N33" s="9"/>
      <c r="O33" s="10"/>
      <c r="P33" s="11"/>
      <c r="Q33" s="15" t="s">
        <v>146</v>
      </c>
      <c r="R33" s="9" t="s">
        <v>99</v>
      </c>
      <c r="S33" s="9"/>
      <c r="T33" s="6"/>
      <c r="U33" s="7"/>
      <c r="V33" s="7"/>
      <c r="W33" s="20"/>
      <c r="X33" s="155" t="s">
        <v>177</v>
      </c>
      <c r="Y33" s="162" t="s">
        <v>178</v>
      </c>
      <c r="Z33" s="300" t="s">
        <v>375</v>
      </c>
      <c r="AA33" s="300" t="s">
        <v>33</v>
      </c>
      <c r="AB33" s="10"/>
      <c r="AC33" s="7"/>
      <c r="AD33" s="7"/>
      <c r="AE33" s="7"/>
      <c r="AF33" s="11"/>
      <c r="AG33" s="330">
        <v>0</v>
      </c>
      <c r="AH33" s="3">
        <v>0</v>
      </c>
      <c r="AI33" s="20">
        <v>0</v>
      </c>
      <c r="AJ33" s="61">
        <v>0</v>
      </c>
    </row>
    <row r="34" spans="1:36" s="4" customFormat="1" ht="20.100000000000001" customHeight="1">
      <c r="A34" s="372"/>
      <c r="B34" s="7">
        <v>7</v>
      </c>
      <c r="C34" s="79" t="s">
        <v>142</v>
      </c>
      <c r="D34" s="123" t="s">
        <v>56</v>
      </c>
      <c r="E34" s="123" t="s">
        <v>214</v>
      </c>
      <c r="F34" s="123" t="s">
        <v>146</v>
      </c>
      <c r="G34" s="124" t="s">
        <v>145</v>
      </c>
      <c r="H34" s="117" t="s">
        <v>222</v>
      </c>
      <c r="I34" s="7"/>
      <c r="J34" s="7"/>
      <c r="K34" s="7"/>
      <c r="L34" s="117" t="s">
        <v>59</v>
      </c>
      <c r="M34" s="7"/>
      <c r="N34" s="9"/>
      <c r="O34" s="10"/>
      <c r="P34" s="11"/>
      <c r="Q34" s="15" t="s">
        <v>146</v>
      </c>
      <c r="R34" s="9" t="s">
        <v>99</v>
      </c>
      <c r="S34" s="9"/>
      <c r="T34" s="6"/>
      <c r="U34" s="7"/>
      <c r="V34" s="7"/>
      <c r="W34" s="20"/>
      <c r="X34" s="155" t="s">
        <v>173</v>
      </c>
      <c r="Y34" s="162" t="s">
        <v>174</v>
      </c>
      <c r="Z34" s="300" t="s">
        <v>375</v>
      </c>
      <c r="AA34" s="300" t="s">
        <v>33</v>
      </c>
      <c r="AB34" s="10"/>
      <c r="AC34" s="7"/>
      <c r="AD34" s="7"/>
      <c r="AE34" s="7"/>
      <c r="AF34" s="11"/>
      <c r="AG34" s="330">
        <v>0</v>
      </c>
      <c r="AH34" s="3">
        <v>0</v>
      </c>
      <c r="AI34" s="20">
        <v>0</v>
      </c>
      <c r="AJ34" s="61">
        <v>0</v>
      </c>
    </row>
    <row r="35" spans="1:36" s="4" customFormat="1" ht="20.100000000000001" customHeight="1">
      <c r="A35" s="52"/>
      <c r="B35" s="7"/>
      <c r="C35" s="51"/>
      <c r="D35" s="6"/>
      <c r="E35" s="6"/>
      <c r="F35" s="6"/>
      <c r="G35" s="17"/>
      <c r="H35" s="3"/>
      <c r="I35" s="7"/>
      <c r="J35" s="7"/>
      <c r="K35" s="7"/>
      <c r="L35" s="7"/>
      <c r="M35" s="7"/>
      <c r="N35" s="9"/>
      <c r="O35" s="10"/>
      <c r="P35" s="11"/>
      <c r="Q35" s="15"/>
      <c r="R35" s="9"/>
      <c r="S35" s="9"/>
      <c r="T35" s="6"/>
      <c r="U35" s="7"/>
      <c r="V35" s="7"/>
      <c r="W35" s="20"/>
      <c r="X35" s="10"/>
      <c r="Y35" s="11"/>
      <c r="Z35" s="300"/>
      <c r="AA35" s="300"/>
      <c r="AB35" s="10"/>
      <c r="AC35" s="7"/>
      <c r="AD35" s="7"/>
      <c r="AE35" s="7"/>
      <c r="AF35" s="11"/>
      <c r="AG35" s="330"/>
      <c r="AH35" s="3"/>
      <c r="AI35" s="20"/>
      <c r="AJ35" s="61"/>
    </row>
    <row r="36" spans="1:36" s="4" customFormat="1" ht="20.100000000000001" customHeight="1">
      <c r="A36" s="368" t="s">
        <v>138</v>
      </c>
      <c r="B36" s="7">
        <v>8</v>
      </c>
      <c r="C36" s="12" t="s">
        <v>133</v>
      </c>
      <c r="D36" s="123" t="s">
        <v>55</v>
      </c>
      <c r="E36" s="123" t="s">
        <v>205</v>
      </c>
      <c r="F36" s="117">
        <v>41114</v>
      </c>
      <c r="G36" s="124" t="s">
        <v>104</v>
      </c>
      <c r="H36" s="125" t="s">
        <v>27</v>
      </c>
      <c r="I36" s="117" t="s">
        <v>51</v>
      </c>
      <c r="J36" s="117" t="s">
        <v>69</v>
      </c>
      <c r="K36" s="117" t="s">
        <v>401</v>
      </c>
      <c r="L36" s="117" t="s">
        <v>78</v>
      </c>
      <c r="M36" s="117">
        <v>50</v>
      </c>
      <c r="N36" s="126">
        <v>60</v>
      </c>
      <c r="O36" s="155">
        <v>6</v>
      </c>
      <c r="P36" s="162" t="s">
        <v>396</v>
      </c>
      <c r="Q36" s="128" t="s">
        <v>96</v>
      </c>
      <c r="R36" s="126" t="s">
        <v>396</v>
      </c>
      <c r="S36" s="117" t="s">
        <v>397</v>
      </c>
      <c r="T36" s="7"/>
      <c r="U36" s="7"/>
      <c r="V36" s="7"/>
      <c r="W36" s="20"/>
      <c r="X36" s="155" t="s">
        <v>355</v>
      </c>
      <c r="Y36" s="162" t="s">
        <v>356</v>
      </c>
      <c r="Z36" s="300" t="s">
        <v>398</v>
      </c>
      <c r="AA36" s="300" t="s">
        <v>33</v>
      </c>
      <c r="AB36" s="155" t="s">
        <v>396</v>
      </c>
      <c r="AC36" s="117" t="s">
        <v>396</v>
      </c>
      <c r="AD36" s="117" t="s">
        <v>396</v>
      </c>
      <c r="AE36" s="117" t="s">
        <v>396</v>
      </c>
      <c r="AF36" s="162" t="s">
        <v>396</v>
      </c>
      <c r="AG36" s="330"/>
      <c r="AH36" s="3"/>
      <c r="AI36" s="20"/>
      <c r="AJ36" s="61"/>
    </row>
    <row r="37" spans="1:36" ht="20.100000000000001" customHeight="1">
      <c r="A37" s="368"/>
      <c r="B37" s="7">
        <v>9</v>
      </c>
      <c r="C37" s="12" t="s">
        <v>134</v>
      </c>
      <c r="D37" s="123" t="s">
        <v>55</v>
      </c>
      <c r="E37" s="123" t="s">
        <v>200</v>
      </c>
      <c r="F37" s="117">
        <v>41451</v>
      </c>
      <c r="G37" s="124" t="s">
        <v>5</v>
      </c>
      <c r="H37" s="125" t="s">
        <v>31</v>
      </c>
      <c r="I37" s="117" t="s">
        <v>64</v>
      </c>
      <c r="J37" s="117" t="s">
        <v>69</v>
      </c>
      <c r="K37" s="117" t="s">
        <v>401</v>
      </c>
      <c r="L37" s="117" t="s">
        <v>78</v>
      </c>
      <c r="M37" s="117">
        <v>50</v>
      </c>
      <c r="N37" s="126">
        <v>80</v>
      </c>
      <c r="O37" s="155">
        <v>8</v>
      </c>
      <c r="P37" s="162" t="s">
        <v>396</v>
      </c>
      <c r="Q37" s="128" t="s">
        <v>96</v>
      </c>
      <c r="R37" s="126" t="s">
        <v>98</v>
      </c>
      <c r="S37" s="117" t="s">
        <v>74</v>
      </c>
      <c r="T37" s="18"/>
      <c r="U37" s="18"/>
      <c r="V37" s="18"/>
      <c r="W37" s="44"/>
      <c r="X37" s="155" t="s">
        <v>167</v>
      </c>
      <c r="Y37" s="162" t="s">
        <v>168</v>
      </c>
      <c r="Z37" s="300" t="s">
        <v>376</v>
      </c>
      <c r="AA37" s="302" t="s">
        <v>33</v>
      </c>
      <c r="AB37" s="155" t="s">
        <v>396</v>
      </c>
      <c r="AC37" s="117" t="s">
        <v>396</v>
      </c>
      <c r="AD37" s="117" t="s">
        <v>396</v>
      </c>
      <c r="AE37" s="117" t="s">
        <v>396</v>
      </c>
      <c r="AF37" s="162" t="s">
        <v>396</v>
      </c>
      <c r="AG37" s="332"/>
      <c r="AH37" s="19"/>
      <c r="AI37" s="44"/>
      <c r="AJ37" s="62"/>
    </row>
    <row r="38" spans="1:36" s="4" customFormat="1" ht="20.100000000000001" customHeight="1">
      <c r="A38" s="368"/>
      <c r="B38" s="7"/>
      <c r="C38" s="12"/>
      <c r="D38" s="6"/>
      <c r="E38" s="6"/>
      <c r="F38" s="6"/>
      <c r="G38" s="17"/>
      <c r="H38" s="3"/>
      <c r="I38" s="7"/>
      <c r="J38" s="7"/>
      <c r="K38" s="7"/>
      <c r="L38" s="7"/>
      <c r="M38" s="7"/>
      <c r="N38" s="9"/>
      <c r="O38" s="10"/>
      <c r="P38" s="11"/>
      <c r="Q38" s="15"/>
      <c r="R38" s="9"/>
      <c r="S38" s="9"/>
      <c r="T38" s="10"/>
      <c r="U38" s="7"/>
      <c r="V38" s="7"/>
      <c r="W38" s="20"/>
      <c r="X38" s="10"/>
      <c r="Y38" s="11"/>
      <c r="Z38" s="286"/>
      <c r="AA38" s="286"/>
      <c r="AB38" s="10"/>
      <c r="AC38" s="7"/>
      <c r="AD38" s="7"/>
      <c r="AE38" s="7"/>
      <c r="AF38" s="11"/>
      <c r="AG38" s="330"/>
      <c r="AH38" s="3"/>
      <c r="AI38" s="20"/>
      <c r="AJ38" s="61"/>
    </row>
    <row r="39" spans="1:36" s="4" customFormat="1" ht="20.100000000000001" customHeight="1">
      <c r="A39" s="368"/>
      <c r="B39" s="7"/>
      <c r="C39" s="12"/>
      <c r="D39" s="6"/>
      <c r="E39" s="6"/>
      <c r="F39" s="6"/>
      <c r="G39" s="17"/>
      <c r="H39" s="3"/>
      <c r="I39" s="7"/>
      <c r="J39" s="7"/>
      <c r="K39" s="7"/>
      <c r="L39" s="7"/>
      <c r="M39" s="7"/>
      <c r="N39" s="9"/>
      <c r="O39" s="10"/>
      <c r="P39" s="11"/>
      <c r="Q39" s="15"/>
      <c r="R39" s="9"/>
      <c r="S39" s="9"/>
      <c r="T39" s="10"/>
      <c r="U39" s="7"/>
      <c r="V39" s="7"/>
      <c r="W39" s="20"/>
      <c r="X39" s="10"/>
      <c r="Y39" s="11"/>
      <c r="Z39" s="286"/>
      <c r="AA39" s="286"/>
      <c r="AB39" s="10"/>
      <c r="AC39" s="7"/>
      <c r="AD39" s="7"/>
      <c r="AE39" s="7"/>
      <c r="AF39" s="11"/>
      <c r="AG39" s="330"/>
      <c r="AH39" s="3"/>
      <c r="AI39" s="20"/>
      <c r="AJ39" s="61"/>
    </row>
    <row r="40" spans="1:36" s="4" customFormat="1" ht="20.100000000000001" customHeight="1">
      <c r="A40" s="368"/>
      <c r="B40" s="7"/>
      <c r="C40" s="12"/>
      <c r="D40" s="6"/>
      <c r="E40" s="6"/>
      <c r="F40" s="6"/>
      <c r="G40" s="17"/>
      <c r="H40" s="3"/>
      <c r="I40" s="7"/>
      <c r="J40" s="7"/>
      <c r="K40" s="7"/>
      <c r="L40" s="7"/>
      <c r="M40" s="7"/>
      <c r="N40" s="9"/>
      <c r="O40" s="10"/>
      <c r="P40" s="11"/>
      <c r="Q40" s="15"/>
      <c r="R40" s="9"/>
      <c r="S40" s="9"/>
      <c r="T40" s="10"/>
      <c r="U40" s="7"/>
      <c r="V40" s="7"/>
      <c r="W40" s="20"/>
      <c r="X40" s="10"/>
      <c r="Y40" s="11"/>
      <c r="Z40" s="286"/>
      <c r="AA40" s="286"/>
      <c r="AB40" s="10"/>
      <c r="AC40" s="7"/>
      <c r="AD40" s="7"/>
      <c r="AE40" s="7"/>
      <c r="AF40" s="11"/>
      <c r="AG40" s="330"/>
      <c r="AH40" s="3"/>
      <c r="AI40" s="20"/>
      <c r="AJ40" s="61"/>
    </row>
    <row r="41" spans="1:36" s="4" customFormat="1" ht="20.100000000000001" customHeight="1">
      <c r="A41" s="368"/>
      <c r="B41" s="7"/>
      <c r="C41" s="12"/>
      <c r="D41" s="6"/>
      <c r="E41" s="6"/>
      <c r="F41" s="6"/>
      <c r="G41" s="17"/>
      <c r="H41" s="3"/>
      <c r="I41" s="7"/>
      <c r="J41" s="7"/>
      <c r="K41" s="7"/>
      <c r="L41" s="7"/>
      <c r="M41" s="7"/>
      <c r="N41" s="9"/>
      <c r="O41" s="10"/>
      <c r="P41" s="11"/>
      <c r="Q41" s="15"/>
      <c r="R41" s="9"/>
      <c r="S41" s="9"/>
      <c r="T41" s="10"/>
      <c r="U41" s="7"/>
      <c r="V41" s="7"/>
      <c r="W41" s="20"/>
      <c r="X41" s="10"/>
      <c r="Y41" s="11"/>
      <c r="Z41" s="286"/>
      <c r="AA41" s="286"/>
      <c r="AB41" s="10"/>
      <c r="AC41" s="7"/>
      <c r="AD41" s="7"/>
      <c r="AE41" s="7"/>
      <c r="AF41" s="11"/>
      <c r="AG41" s="330"/>
      <c r="AH41" s="3"/>
      <c r="AI41" s="20"/>
      <c r="AJ41" s="61"/>
    </row>
    <row r="42" spans="1:36" s="4" customFormat="1" ht="20.100000000000001" customHeight="1">
      <c r="A42" s="368"/>
      <c r="B42" s="7"/>
      <c r="C42" s="12"/>
      <c r="D42" s="6"/>
      <c r="E42" s="6"/>
      <c r="F42" s="6"/>
      <c r="G42" s="17"/>
      <c r="H42" s="3"/>
      <c r="I42" s="7"/>
      <c r="J42" s="7"/>
      <c r="K42" s="7"/>
      <c r="L42" s="7"/>
      <c r="M42" s="7"/>
      <c r="N42" s="9"/>
      <c r="O42" s="10"/>
      <c r="P42" s="11"/>
      <c r="Q42" s="15"/>
      <c r="R42" s="9"/>
      <c r="S42" s="9"/>
      <c r="T42" s="10"/>
      <c r="U42" s="7"/>
      <c r="V42" s="7"/>
      <c r="W42" s="20"/>
      <c r="X42" s="10"/>
      <c r="Y42" s="11"/>
      <c r="Z42" s="286"/>
      <c r="AA42" s="286"/>
      <c r="AB42" s="10"/>
      <c r="AC42" s="7"/>
      <c r="AD42" s="7"/>
      <c r="AE42" s="7"/>
      <c r="AF42" s="11"/>
      <c r="AG42" s="330"/>
      <c r="AH42" s="3"/>
      <c r="AI42" s="20"/>
      <c r="AJ42" s="61"/>
    </row>
    <row r="43" spans="1:36" s="4" customFormat="1" ht="20.100000000000001" customHeight="1">
      <c r="A43" s="86"/>
      <c r="B43" s="23"/>
      <c r="C43" s="53" t="s">
        <v>405</v>
      </c>
      <c r="D43" s="21"/>
      <c r="E43" s="21"/>
      <c r="F43" s="21"/>
      <c r="G43" s="28"/>
      <c r="H43" s="22"/>
      <c r="I43" s="23"/>
      <c r="J43" s="23"/>
      <c r="K43" s="23"/>
      <c r="L43" s="23"/>
      <c r="M43" s="23"/>
      <c r="N43" s="24"/>
      <c r="O43" s="25"/>
      <c r="P43" s="26"/>
      <c r="Q43" s="293"/>
      <c r="R43" s="24"/>
      <c r="S43" s="24"/>
      <c r="T43" s="25"/>
      <c r="U43" s="23"/>
      <c r="V43" s="23"/>
      <c r="W43" s="45"/>
      <c r="X43" s="25"/>
      <c r="Y43" s="26"/>
      <c r="Z43" s="287"/>
      <c r="AA43" s="287"/>
      <c r="AB43" s="25"/>
      <c r="AC43" s="23"/>
      <c r="AD43" s="23"/>
      <c r="AE43" s="23"/>
      <c r="AF43" s="26"/>
      <c r="AG43" s="331"/>
      <c r="AH43" s="22"/>
      <c r="AI43" s="45"/>
      <c r="AJ43" s="81"/>
    </row>
    <row r="44" spans="1:36" s="4" customFormat="1" ht="28.5" customHeight="1">
      <c r="A44" s="373" t="s">
        <v>137</v>
      </c>
      <c r="B44" s="7">
        <v>1</v>
      </c>
      <c r="C44" s="82" t="s">
        <v>24</v>
      </c>
      <c r="D44" s="123" t="s">
        <v>55</v>
      </c>
      <c r="E44" s="123" t="s">
        <v>204</v>
      </c>
      <c r="F44" s="117">
        <v>41137</v>
      </c>
      <c r="G44" s="124" t="s">
        <v>93</v>
      </c>
      <c r="H44" s="125" t="s">
        <v>111</v>
      </c>
      <c r="I44" s="117" t="s">
        <v>64</v>
      </c>
      <c r="J44" s="117" t="s">
        <v>69</v>
      </c>
      <c r="K44" s="117" t="s">
        <v>391</v>
      </c>
      <c r="L44" s="117" t="s">
        <v>33</v>
      </c>
      <c r="M44" s="117">
        <v>50</v>
      </c>
      <c r="N44" s="126">
        <v>60</v>
      </c>
      <c r="O44" s="155">
        <v>6</v>
      </c>
      <c r="P44" s="162" t="s">
        <v>33</v>
      </c>
      <c r="Q44" s="123" t="s">
        <v>131</v>
      </c>
      <c r="R44" s="126" t="s">
        <v>98</v>
      </c>
      <c r="S44" s="117" t="s">
        <v>404</v>
      </c>
      <c r="T44" s="7"/>
      <c r="U44" s="7"/>
      <c r="V44" s="7"/>
      <c r="W44" s="20"/>
      <c r="X44" s="155" t="s">
        <v>357</v>
      </c>
      <c r="Y44" s="162" t="s">
        <v>358</v>
      </c>
      <c r="Z44" s="117" t="s">
        <v>229</v>
      </c>
      <c r="AA44" s="300" t="s">
        <v>33</v>
      </c>
      <c r="AB44" s="155" t="s">
        <v>33</v>
      </c>
      <c r="AC44" s="117" t="s">
        <v>33</v>
      </c>
      <c r="AD44" s="117" t="s">
        <v>33</v>
      </c>
      <c r="AE44" s="117" t="s">
        <v>33</v>
      </c>
      <c r="AF44" s="162" t="s">
        <v>33</v>
      </c>
      <c r="AG44" s="330"/>
      <c r="AH44" s="3"/>
      <c r="AI44" s="20"/>
      <c r="AJ44" s="61"/>
    </row>
    <row r="45" spans="1:36" s="4" customFormat="1" ht="28.5">
      <c r="A45" s="374"/>
      <c r="B45" s="7">
        <v>2</v>
      </c>
      <c r="C45" s="50" t="s">
        <v>25</v>
      </c>
      <c r="D45" s="123" t="s">
        <v>55</v>
      </c>
      <c r="E45" s="123" t="s">
        <v>201</v>
      </c>
      <c r="F45" s="117" t="s">
        <v>227</v>
      </c>
      <c r="G45" s="124" t="s">
        <v>100</v>
      </c>
      <c r="H45" s="125" t="s">
        <v>112</v>
      </c>
      <c r="I45" s="3"/>
      <c r="J45" s="3"/>
      <c r="K45" s="7"/>
      <c r="L45" s="7" t="s">
        <v>33</v>
      </c>
      <c r="M45" s="7"/>
      <c r="N45" s="9"/>
      <c r="O45" s="10"/>
      <c r="P45" s="11"/>
      <c r="Q45" s="6" t="s">
        <v>131</v>
      </c>
      <c r="R45" s="7"/>
      <c r="S45" s="7"/>
      <c r="T45" s="7"/>
      <c r="U45" s="7"/>
      <c r="V45" s="7"/>
      <c r="W45" s="20"/>
      <c r="X45" s="155" t="s">
        <v>359</v>
      </c>
      <c r="Y45" s="162" t="s">
        <v>360</v>
      </c>
      <c r="Z45" s="117" t="s">
        <v>227</v>
      </c>
      <c r="AA45" s="300" t="s">
        <v>33</v>
      </c>
      <c r="AB45" s="155" t="s">
        <v>33</v>
      </c>
      <c r="AC45" s="117" t="s">
        <v>33</v>
      </c>
      <c r="AD45" s="117" t="s">
        <v>33</v>
      </c>
      <c r="AE45" s="117" t="s">
        <v>33</v>
      </c>
      <c r="AF45" s="162" t="s">
        <v>33</v>
      </c>
      <c r="AG45" s="330"/>
      <c r="AH45" s="3"/>
      <c r="AI45" s="20"/>
      <c r="AJ45" s="61"/>
    </row>
    <row r="46" spans="1:36" s="4" customFormat="1" ht="20.100000000000001" customHeight="1">
      <c r="A46" s="374"/>
      <c r="B46" s="7">
        <v>3</v>
      </c>
      <c r="C46" s="12" t="s">
        <v>143</v>
      </c>
      <c r="D46" s="123" t="s">
        <v>57</v>
      </c>
      <c r="E46" s="123" t="s">
        <v>202</v>
      </c>
      <c r="F46" s="117" t="s">
        <v>227</v>
      </c>
      <c r="G46" s="124" t="s">
        <v>92</v>
      </c>
      <c r="H46" s="125" t="s">
        <v>93</v>
      </c>
      <c r="I46" s="7" t="s">
        <v>94</v>
      </c>
      <c r="J46" s="7" t="s">
        <v>95</v>
      </c>
      <c r="K46" s="7"/>
      <c r="L46" s="7" t="s">
        <v>33</v>
      </c>
      <c r="M46" s="7">
        <v>88</v>
      </c>
      <c r="N46" s="9">
        <v>100</v>
      </c>
      <c r="O46" s="10"/>
      <c r="P46" s="11"/>
      <c r="Q46" s="6" t="s">
        <v>131</v>
      </c>
      <c r="R46" s="7"/>
      <c r="S46" s="7"/>
      <c r="T46" s="7"/>
      <c r="U46" s="7"/>
      <c r="V46" s="7"/>
      <c r="W46" s="20"/>
      <c r="X46" s="10"/>
      <c r="Y46" s="11"/>
      <c r="Z46" s="117" t="s">
        <v>227</v>
      </c>
      <c r="AA46" s="300" t="s">
        <v>33</v>
      </c>
      <c r="AB46" s="155" t="s">
        <v>33</v>
      </c>
      <c r="AC46" s="117" t="s">
        <v>33</v>
      </c>
      <c r="AD46" s="117" t="s">
        <v>33</v>
      </c>
      <c r="AE46" s="117" t="s">
        <v>33</v>
      </c>
      <c r="AF46" s="162" t="s">
        <v>33</v>
      </c>
      <c r="AG46" s="330"/>
      <c r="AH46" s="3"/>
      <c r="AI46" s="20"/>
      <c r="AJ46" s="61"/>
    </row>
    <row r="47" spans="1:36" s="4" customFormat="1" ht="20.100000000000001" customHeight="1">
      <c r="A47" s="374"/>
      <c r="B47" s="7">
        <v>4</v>
      </c>
      <c r="C47" s="12" t="s">
        <v>185</v>
      </c>
      <c r="D47" s="123" t="s">
        <v>56</v>
      </c>
      <c r="E47" s="123" t="s">
        <v>208</v>
      </c>
      <c r="F47" s="117" t="s">
        <v>227</v>
      </c>
      <c r="G47" s="124" t="s">
        <v>1</v>
      </c>
      <c r="H47" s="125" t="s">
        <v>35</v>
      </c>
      <c r="I47" s="7"/>
      <c r="J47" s="7"/>
      <c r="K47" s="7"/>
      <c r="L47" s="7"/>
      <c r="M47" s="7"/>
      <c r="N47" s="9"/>
      <c r="O47" s="10"/>
      <c r="P47" s="11"/>
      <c r="Q47" s="6" t="s">
        <v>131</v>
      </c>
      <c r="R47" s="7"/>
      <c r="S47" s="7"/>
      <c r="T47" s="7"/>
      <c r="U47" s="7"/>
      <c r="V47" s="7"/>
      <c r="W47" s="20"/>
      <c r="X47" s="10"/>
      <c r="Y47" s="11"/>
      <c r="Z47" s="117" t="s">
        <v>227</v>
      </c>
      <c r="AA47" s="300" t="s">
        <v>33</v>
      </c>
      <c r="AB47" s="155" t="s">
        <v>33</v>
      </c>
      <c r="AC47" s="117" t="s">
        <v>33</v>
      </c>
      <c r="AD47" s="117" t="s">
        <v>33</v>
      </c>
      <c r="AE47" s="117" t="s">
        <v>33</v>
      </c>
      <c r="AF47" s="162" t="s">
        <v>33</v>
      </c>
      <c r="AG47" s="330"/>
      <c r="AH47" s="3"/>
      <c r="AI47" s="20"/>
      <c r="AJ47" s="61"/>
    </row>
    <row r="48" spans="1:36" s="4" customFormat="1" ht="20.100000000000001" customHeight="1">
      <c r="A48" s="374"/>
      <c r="B48" s="7">
        <v>5</v>
      </c>
      <c r="C48" s="12" t="s">
        <v>226</v>
      </c>
      <c r="D48" s="123" t="s">
        <v>56</v>
      </c>
      <c r="E48" s="123" t="s">
        <v>364</v>
      </c>
      <c r="F48" s="117" t="s">
        <v>228</v>
      </c>
      <c r="G48" s="124" t="s">
        <v>130</v>
      </c>
      <c r="H48" s="347" t="s">
        <v>222</v>
      </c>
      <c r="I48" s="7"/>
      <c r="J48" s="7"/>
      <c r="K48" s="7"/>
      <c r="L48" s="7"/>
      <c r="M48" s="7"/>
      <c r="N48" s="9"/>
      <c r="O48" s="10"/>
      <c r="P48" s="11"/>
      <c r="Q48" s="15"/>
      <c r="R48" s="7"/>
      <c r="S48" s="7"/>
      <c r="T48" s="7"/>
      <c r="U48" s="7"/>
      <c r="V48" s="7"/>
      <c r="W48" s="20"/>
      <c r="X48" s="10"/>
      <c r="Y48" s="11"/>
      <c r="Z48" s="117" t="s">
        <v>228</v>
      </c>
      <c r="AA48" s="300" t="s">
        <v>33</v>
      </c>
      <c r="AB48" s="155" t="s">
        <v>33</v>
      </c>
      <c r="AC48" s="117" t="s">
        <v>33</v>
      </c>
      <c r="AD48" s="117" t="s">
        <v>33</v>
      </c>
      <c r="AE48" s="117" t="s">
        <v>33</v>
      </c>
      <c r="AF48" s="162" t="s">
        <v>33</v>
      </c>
      <c r="AG48" s="330"/>
      <c r="AH48" s="3"/>
      <c r="AI48" s="20"/>
      <c r="AJ48" s="61"/>
    </row>
    <row r="49" spans="1:36" s="4" customFormat="1" ht="20.100000000000001" customHeight="1">
      <c r="A49" s="375"/>
      <c r="B49" s="7"/>
      <c r="D49" s="6"/>
      <c r="E49" s="6"/>
      <c r="F49" s="7"/>
      <c r="G49" s="17"/>
      <c r="H49" s="3"/>
      <c r="I49" s="7"/>
      <c r="J49" s="7"/>
      <c r="K49" s="7"/>
      <c r="L49" s="7"/>
      <c r="M49" s="7"/>
      <c r="N49" s="9"/>
      <c r="O49" s="10"/>
      <c r="P49" s="11"/>
      <c r="Q49" s="15"/>
      <c r="R49" s="7"/>
      <c r="S49" s="7"/>
      <c r="T49" s="7"/>
      <c r="U49" s="7"/>
      <c r="V49" s="7"/>
      <c r="W49" s="20"/>
      <c r="X49" s="10"/>
      <c r="Y49" s="11"/>
      <c r="Z49" s="286"/>
      <c r="AA49" s="286"/>
      <c r="AB49" s="46"/>
      <c r="AC49" s="7"/>
      <c r="AD49" s="7"/>
      <c r="AE49" s="3"/>
      <c r="AF49" s="11"/>
      <c r="AG49" s="330"/>
      <c r="AH49" s="3"/>
      <c r="AI49" s="20"/>
      <c r="AJ49" s="61"/>
    </row>
    <row r="50" spans="1:36" s="4" customFormat="1" ht="20.100000000000001" customHeight="1">
      <c r="A50" s="54"/>
      <c r="B50" s="7"/>
      <c r="C50" s="12"/>
      <c r="D50" s="6"/>
      <c r="E50" s="6"/>
      <c r="F50" s="7"/>
      <c r="G50" s="17"/>
      <c r="H50" s="3"/>
      <c r="I50" s="7"/>
      <c r="J50" s="7"/>
      <c r="K50" s="7"/>
      <c r="L50" s="7"/>
      <c r="M50" s="7"/>
      <c r="N50" s="9"/>
      <c r="O50" s="10"/>
      <c r="P50" s="11"/>
      <c r="Q50" s="15"/>
      <c r="R50" s="7"/>
      <c r="S50" s="7"/>
      <c r="T50" s="7"/>
      <c r="U50" s="7"/>
      <c r="V50" s="7"/>
      <c r="W50" s="20"/>
      <c r="X50" s="10"/>
      <c r="Y50" s="11"/>
      <c r="Z50" s="286"/>
      <c r="AA50" s="286"/>
      <c r="AB50" s="46"/>
      <c r="AC50" s="7"/>
      <c r="AD50" s="7"/>
      <c r="AE50" s="3"/>
      <c r="AF50" s="11"/>
      <c r="AG50" s="330"/>
      <c r="AH50" s="3"/>
      <c r="AI50" s="20"/>
      <c r="AJ50" s="61"/>
    </row>
    <row r="51" spans="1:36" ht="20.100000000000001" customHeight="1">
      <c r="A51" s="369" t="s">
        <v>138</v>
      </c>
      <c r="B51" s="7">
        <v>5</v>
      </c>
      <c r="C51" s="12" t="s">
        <v>132</v>
      </c>
      <c r="D51" s="123" t="s">
        <v>55</v>
      </c>
      <c r="E51" s="117" t="s">
        <v>203</v>
      </c>
      <c r="F51" s="117" t="s">
        <v>230</v>
      </c>
      <c r="G51" s="284" t="s">
        <v>34</v>
      </c>
      <c r="H51" s="125" t="s">
        <v>28</v>
      </c>
      <c r="I51" s="7" t="s">
        <v>51</v>
      </c>
      <c r="J51" s="7" t="s">
        <v>69</v>
      </c>
      <c r="K51" s="18" t="s">
        <v>135</v>
      </c>
      <c r="L51" s="18" t="s">
        <v>33</v>
      </c>
      <c r="M51" s="18">
        <v>25</v>
      </c>
      <c r="N51" s="55">
        <v>60</v>
      </c>
      <c r="O51" s="295">
        <v>6</v>
      </c>
      <c r="P51" s="289"/>
      <c r="Q51" s="6" t="s">
        <v>96</v>
      </c>
      <c r="R51" s="18"/>
      <c r="S51" s="18"/>
      <c r="T51" s="18"/>
      <c r="U51" s="18"/>
      <c r="V51" s="18"/>
      <c r="W51" s="44"/>
      <c r="X51" s="155" t="s">
        <v>361</v>
      </c>
      <c r="Y51" s="162" t="s">
        <v>362</v>
      </c>
      <c r="Z51" s="117" t="s">
        <v>230</v>
      </c>
      <c r="AA51" s="302" t="s">
        <v>33</v>
      </c>
      <c r="AB51" s="155" t="s">
        <v>33</v>
      </c>
      <c r="AC51" s="117" t="s">
        <v>33</v>
      </c>
      <c r="AD51" s="117" t="s">
        <v>33</v>
      </c>
      <c r="AE51" s="117" t="s">
        <v>33</v>
      </c>
      <c r="AF51" s="162" t="s">
        <v>33</v>
      </c>
      <c r="AG51" s="332"/>
      <c r="AH51" s="19"/>
      <c r="AI51" s="44"/>
      <c r="AJ51" s="62"/>
    </row>
    <row r="52" spans="1:36" ht="20.100000000000001" customHeight="1">
      <c r="A52" s="369"/>
      <c r="B52" s="7">
        <v>6</v>
      </c>
      <c r="C52" s="12" t="s">
        <v>169</v>
      </c>
      <c r="D52" s="123" t="s">
        <v>55</v>
      </c>
      <c r="E52" s="117" t="s">
        <v>219</v>
      </c>
      <c r="F52" s="117" t="s">
        <v>363</v>
      </c>
      <c r="G52" s="124" t="s">
        <v>1</v>
      </c>
      <c r="H52" s="125" t="s">
        <v>35</v>
      </c>
      <c r="I52" s="19"/>
      <c r="J52" s="19"/>
      <c r="K52" s="18"/>
      <c r="L52" s="18" t="s">
        <v>33</v>
      </c>
      <c r="M52" s="18"/>
      <c r="N52" s="55"/>
      <c r="O52" s="295"/>
      <c r="P52" s="289"/>
      <c r="Q52" s="83" t="s">
        <v>131</v>
      </c>
      <c r="R52" s="18"/>
      <c r="S52" s="18"/>
      <c r="T52" s="18"/>
      <c r="U52" s="18"/>
      <c r="V52" s="18"/>
      <c r="W52" s="44"/>
      <c r="X52" s="155" t="s">
        <v>171</v>
      </c>
      <c r="Y52" s="162" t="s">
        <v>172</v>
      </c>
      <c r="Z52" s="117" t="s">
        <v>363</v>
      </c>
      <c r="AA52" s="302" t="s">
        <v>33</v>
      </c>
      <c r="AB52" s="155" t="s">
        <v>33</v>
      </c>
      <c r="AC52" s="117" t="s">
        <v>33</v>
      </c>
      <c r="AD52" s="117" t="s">
        <v>33</v>
      </c>
      <c r="AE52" s="117" t="s">
        <v>33</v>
      </c>
      <c r="AF52" s="162" t="s">
        <v>33</v>
      </c>
      <c r="AG52" s="332"/>
      <c r="AH52" s="19"/>
      <c r="AI52" s="44"/>
      <c r="AJ52" s="62"/>
    </row>
    <row r="53" spans="1:36" ht="20.100000000000001" customHeight="1">
      <c r="A53" s="369"/>
      <c r="B53" s="7">
        <v>7</v>
      </c>
      <c r="C53" s="12" t="s">
        <v>365</v>
      </c>
      <c r="D53" s="123" t="s">
        <v>55</v>
      </c>
      <c r="E53" s="117" t="s">
        <v>210</v>
      </c>
      <c r="F53" s="117" t="s">
        <v>367</v>
      </c>
      <c r="G53" s="125" t="s">
        <v>35</v>
      </c>
      <c r="H53" s="124" t="s">
        <v>1</v>
      </c>
      <c r="I53" s="19"/>
      <c r="J53" s="19"/>
      <c r="K53" s="18"/>
      <c r="L53" s="18"/>
      <c r="M53" s="18"/>
      <c r="N53" s="55"/>
      <c r="O53" s="295"/>
      <c r="P53" s="289"/>
      <c r="Q53" s="83" t="s">
        <v>131</v>
      </c>
      <c r="R53" s="18"/>
      <c r="S53" s="18"/>
      <c r="T53" s="18"/>
      <c r="U53" s="18"/>
      <c r="V53" s="18"/>
      <c r="W53" s="44"/>
      <c r="X53" s="155" t="s">
        <v>171</v>
      </c>
      <c r="Y53" s="162" t="s">
        <v>172</v>
      </c>
      <c r="Z53" s="117" t="s">
        <v>367</v>
      </c>
      <c r="AA53" s="302" t="s">
        <v>33</v>
      </c>
      <c r="AB53" s="155" t="s">
        <v>33</v>
      </c>
      <c r="AC53" s="117" t="s">
        <v>33</v>
      </c>
      <c r="AD53" s="117" t="s">
        <v>33</v>
      </c>
      <c r="AE53" s="117" t="s">
        <v>33</v>
      </c>
      <c r="AF53" s="162" t="s">
        <v>33</v>
      </c>
      <c r="AG53" s="332"/>
      <c r="AH53" s="19"/>
      <c r="AI53" s="44"/>
      <c r="AJ53" s="62"/>
    </row>
    <row r="54" spans="1:36" ht="20.100000000000001" customHeight="1">
      <c r="A54" s="370"/>
      <c r="B54" s="7">
        <v>8</v>
      </c>
      <c r="C54" s="12" t="s">
        <v>366</v>
      </c>
      <c r="D54" s="123" t="s">
        <v>55</v>
      </c>
      <c r="E54" s="18"/>
      <c r="F54" s="18"/>
      <c r="H54" s="19"/>
      <c r="I54" s="19"/>
      <c r="J54" s="19"/>
      <c r="K54" s="18"/>
      <c r="L54" s="18"/>
      <c r="M54" s="18"/>
      <c r="N54" s="55"/>
      <c r="O54" s="295"/>
      <c r="P54" s="289"/>
      <c r="Q54" s="83"/>
      <c r="R54" s="18"/>
      <c r="S54" s="18"/>
      <c r="T54" s="18"/>
      <c r="U54" s="18"/>
      <c r="V54" s="18"/>
      <c r="W54" s="44"/>
      <c r="X54" s="295"/>
      <c r="Y54" s="289"/>
      <c r="Z54" s="288"/>
      <c r="AA54" s="302" t="s">
        <v>33</v>
      </c>
      <c r="AB54" s="155" t="s">
        <v>33</v>
      </c>
      <c r="AC54" s="117" t="s">
        <v>33</v>
      </c>
      <c r="AD54" s="117" t="s">
        <v>33</v>
      </c>
      <c r="AE54" s="117" t="s">
        <v>33</v>
      </c>
      <c r="AF54" s="162" t="s">
        <v>33</v>
      </c>
      <c r="AG54" s="332"/>
      <c r="AH54" s="19"/>
      <c r="AI54" s="44"/>
      <c r="AJ54" s="62"/>
    </row>
    <row r="55" spans="1:36" ht="20.100000000000001" customHeight="1">
      <c r="A55" s="370"/>
      <c r="B55" s="7"/>
      <c r="C55" s="48"/>
      <c r="D55" s="83"/>
      <c r="E55" s="18"/>
      <c r="F55" s="18"/>
      <c r="G55" s="29"/>
      <c r="H55" s="19"/>
      <c r="I55" s="19"/>
      <c r="J55" s="19"/>
      <c r="K55" s="18"/>
      <c r="L55" s="18"/>
      <c r="M55" s="18"/>
      <c r="N55" s="55"/>
      <c r="O55" s="295"/>
      <c r="P55" s="289"/>
      <c r="Q55" s="83"/>
      <c r="R55" s="18"/>
      <c r="S55" s="18"/>
      <c r="T55" s="18"/>
      <c r="U55" s="18"/>
      <c r="V55" s="18"/>
      <c r="W55" s="44"/>
      <c r="X55" s="295"/>
      <c r="Y55" s="289"/>
      <c r="Z55" s="288"/>
      <c r="AA55" s="326"/>
      <c r="AB55" s="47"/>
      <c r="AC55" s="18"/>
      <c r="AD55" s="18"/>
      <c r="AE55" s="19"/>
      <c r="AF55" s="289"/>
      <c r="AG55" s="332"/>
      <c r="AH55" s="19"/>
      <c r="AI55" s="44"/>
      <c r="AJ55" s="62"/>
    </row>
    <row r="56" spans="1:36" ht="20.100000000000001" customHeight="1" thickBot="1">
      <c r="A56" s="371"/>
      <c r="B56" s="84"/>
      <c r="C56" s="85"/>
      <c r="D56" s="83"/>
      <c r="E56" s="18"/>
      <c r="F56" s="18"/>
      <c r="G56" s="29"/>
      <c r="H56" s="19"/>
      <c r="I56" s="19"/>
      <c r="J56" s="19"/>
      <c r="K56" s="18"/>
      <c r="L56" s="18"/>
      <c r="M56" s="18"/>
      <c r="N56" s="55"/>
      <c r="O56" s="296"/>
      <c r="P56" s="291"/>
      <c r="Q56" s="83"/>
      <c r="R56" s="18"/>
      <c r="S56" s="18"/>
      <c r="T56" s="18"/>
      <c r="U56" s="18"/>
      <c r="V56" s="18"/>
      <c r="W56" s="44"/>
      <c r="X56" s="296"/>
      <c r="Y56" s="291"/>
      <c r="Z56" s="297"/>
      <c r="AA56" s="327"/>
      <c r="AB56" s="56"/>
      <c r="AC56" s="290"/>
      <c r="AD56" s="290"/>
      <c r="AE56" s="57"/>
      <c r="AF56" s="291"/>
      <c r="AG56" s="333"/>
      <c r="AH56" s="57"/>
      <c r="AI56" s="67"/>
      <c r="AJ56" s="63"/>
    </row>
    <row r="57" spans="1:36" ht="20.100000000000001" customHeight="1"/>
    <row r="58" spans="1:36" ht="20.100000000000001" customHeight="1"/>
    <row r="59" spans="1:36" ht="20.100000000000001" customHeight="1"/>
    <row r="60" spans="1:36" ht="20.100000000000001" customHeight="1"/>
    <row r="61" spans="1:36" ht="20.100000000000001" customHeight="1"/>
    <row r="62" spans="1:36" ht="20.100000000000001" customHeight="1"/>
    <row r="63" spans="1:36" ht="20.100000000000001" customHeight="1"/>
    <row r="64" spans="1:36" ht="20.100000000000001" customHeight="1"/>
    <row r="65" ht="20.100000000000001" customHeight="1"/>
    <row r="66" ht="20.100000000000001" customHeight="1"/>
  </sheetData>
  <mergeCells count="8">
    <mergeCell ref="AG1:AJ1"/>
    <mergeCell ref="AB1:AF1"/>
    <mergeCell ref="A36:A42"/>
    <mergeCell ref="A51:A56"/>
    <mergeCell ref="A4:A34"/>
    <mergeCell ref="X1:Y1"/>
    <mergeCell ref="A44:A49"/>
    <mergeCell ref="O2:P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65"/>
  <sheetViews>
    <sheetView tabSelected="1" workbookViewId="0">
      <pane xSplit="3" topLeftCell="AA1" activePane="topRight" state="frozen"/>
      <selection pane="topRight" activeCell="C43" sqref="C43"/>
    </sheetView>
  </sheetViews>
  <sheetFormatPr defaultRowHeight="14.25"/>
  <cols>
    <col min="1" max="1" width="9.140625" style="4"/>
    <col min="2" max="2" width="5.140625" style="8" customWidth="1"/>
    <col min="3" max="3" width="51.5703125" style="2" customWidth="1"/>
    <col min="4" max="4" width="17.7109375" style="16" customWidth="1"/>
    <col min="5" max="5" width="18.5703125" style="14" customWidth="1"/>
    <col min="6" max="6" width="18.5703125" style="8" customWidth="1"/>
    <col min="7" max="7" width="19.5703125" style="14" customWidth="1"/>
    <col min="8" max="8" width="14.7109375" style="8" customWidth="1"/>
    <col min="9" max="9" width="22.28515625" style="8" customWidth="1"/>
    <col min="10" max="15" width="20.42578125" style="14" customWidth="1"/>
    <col min="16" max="16" width="21.42578125" style="14" customWidth="1"/>
    <col min="17" max="17" width="22.85546875" style="14" customWidth="1"/>
    <col min="18" max="18" width="15.28515625" style="115" bestFit="1" customWidth="1"/>
    <col min="19" max="19" width="19" style="14" customWidth="1"/>
    <col min="20" max="20" width="19.140625" style="14" customWidth="1"/>
    <col min="21" max="21" width="18.7109375" style="14" customWidth="1"/>
    <col min="22" max="22" width="22.28515625" style="8" customWidth="1"/>
    <col min="23" max="23" width="45.28515625" style="4" bestFit="1" customWidth="1"/>
    <col min="24" max="24" width="23.42578125" style="14" customWidth="1"/>
    <col min="25" max="25" width="16.28515625" style="14" bestFit="1" customWidth="1"/>
    <col min="26" max="26" width="18.140625" style="14" customWidth="1"/>
    <col min="27" max="27" width="4.140625" style="87" bestFit="1" customWidth="1"/>
    <col min="28" max="29" width="17" style="14" customWidth="1"/>
    <col min="30" max="30" width="4.140625" style="87" bestFit="1" customWidth="1"/>
    <col min="31" max="31" width="18.28515625" style="87" bestFit="1" customWidth="1"/>
    <col min="32" max="32" width="19.7109375" style="14" customWidth="1"/>
    <col min="33" max="33" width="6.28515625" style="87" customWidth="1"/>
    <col min="34" max="34" width="18" style="14" customWidth="1"/>
    <col min="35" max="35" width="17.85546875" style="14" customWidth="1"/>
    <col min="36" max="36" width="5.28515625" style="87" customWidth="1"/>
    <col min="37" max="37" width="17.28515625" style="14" bestFit="1" customWidth="1"/>
    <col min="38" max="38" width="19.140625" style="14" customWidth="1"/>
    <col min="39" max="39" width="29" style="8" bestFit="1" customWidth="1"/>
    <col min="40" max="16384" width="9.140625" style="8"/>
  </cols>
  <sheetData>
    <row r="1" spans="1:39" ht="21" customHeight="1" thickBot="1">
      <c r="D1" s="380" t="s">
        <v>238</v>
      </c>
      <c r="E1" s="384"/>
      <c r="F1" s="384"/>
      <c r="G1" s="384"/>
      <c r="H1" s="384"/>
      <c r="I1" s="312"/>
      <c r="J1" s="308" t="s">
        <v>232</v>
      </c>
      <c r="K1" s="110" t="s">
        <v>233</v>
      </c>
      <c r="L1" s="127" t="s">
        <v>232</v>
      </c>
      <c r="M1" s="110" t="s">
        <v>233</v>
      </c>
      <c r="N1" s="127" t="s">
        <v>232</v>
      </c>
      <c r="O1" s="110" t="s">
        <v>233</v>
      </c>
      <c r="P1" s="383" t="s">
        <v>239</v>
      </c>
      <c r="Q1" s="383"/>
      <c r="R1" s="383"/>
      <c r="S1" s="383"/>
      <c r="T1" s="383"/>
      <c r="U1" s="383"/>
      <c r="V1" s="380" t="s">
        <v>243</v>
      </c>
      <c r="W1" s="379"/>
      <c r="X1" s="130" t="s">
        <v>232</v>
      </c>
      <c r="Y1" s="129" t="s">
        <v>232</v>
      </c>
      <c r="Z1" s="378" t="s">
        <v>233</v>
      </c>
      <c r="AA1" s="379"/>
      <c r="AB1" s="129" t="s">
        <v>232</v>
      </c>
      <c r="AC1" s="378" t="s">
        <v>233</v>
      </c>
      <c r="AD1" s="379"/>
      <c r="AE1" s="129" t="s">
        <v>232</v>
      </c>
      <c r="AF1" s="378" t="s">
        <v>233</v>
      </c>
      <c r="AG1" s="379"/>
      <c r="AH1" s="129" t="s">
        <v>232</v>
      </c>
      <c r="AI1" s="378" t="s">
        <v>233</v>
      </c>
      <c r="AJ1" s="384"/>
      <c r="AK1" s="161" t="s">
        <v>232</v>
      </c>
      <c r="AL1" s="307" t="s">
        <v>233</v>
      </c>
      <c r="AM1" s="310"/>
    </row>
    <row r="2" spans="1:39" ht="51.75" customHeight="1" thickBot="1">
      <c r="A2" s="49"/>
      <c r="B2" s="41"/>
      <c r="C2" s="42"/>
      <c r="D2" s="319" t="s">
        <v>240</v>
      </c>
      <c r="E2" s="108" t="s">
        <v>119</v>
      </c>
      <c r="F2" s="109" t="s">
        <v>117</v>
      </c>
      <c r="G2" s="108" t="s">
        <v>118</v>
      </c>
      <c r="H2" s="132" t="s">
        <v>235</v>
      </c>
      <c r="I2" s="313" t="s">
        <v>382</v>
      </c>
      <c r="J2" s="385" t="s">
        <v>377</v>
      </c>
      <c r="K2" s="386"/>
      <c r="L2" s="381" t="s">
        <v>237</v>
      </c>
      <c r="M2" s="386"/>
      <c r="N2" s="387" t="s">
        <v>242</v>
      </c>
      <c r="O2" s="388"/>
      <c r="P2" s="103" t="s">
        <v>123</v>
      </c>
      <c r="Q2" s="108" t="s">
        <v>128</v>
      </c>
      <c r="R2" s="112" t="s">
        <v>236</v>
      </c>
      <c r="S2" s="108" t="s">
        <v>109</v>
      </c>
      <c r="T2" s="108" t="s">
        <v>108</v>
      </c>
      <c r="U2" s="152" t="s">
        <v>107</v>
      </c>
      <c r="V2" s="153" t="s">
        <v>105</v>
      </c>
      <c r="W2" s="321" t="s">
        <v>106</v>
      </c>
      <c r="X2" s="139" t="s">
        <v>231</v>
      </c>
      <c r="Y2" s="381" t="s">
        <v>244</v>
      </c>
      <c r="Z2" s="382"/>
      <c r="AA2" s="102" t="s">
        <v>234</v>
      </c>
      <c r="AB2" s="381" t="s">
        <v>245</v>
      </c>
      <c r="AC2" s="382"/>
      <c r="AD2" s="102" t="s">
        <v>234</v>
      </c>
      <c r="AE2" s="381" t="s">
        <v>246</v>
      </c>
      <c r="AF2" s="382"/>
      <c r="AG2" s="102" t="s">
        <v>234</v>
      </c>
      <c r="AH2" s="385" t="s">
        <v>247</v>
      </c>
      <c r="AI2" s="382"/>
      <c r="AJ2" s="101" t="s">
        <v>234</v>
      </c>
      <c r="AK2" s="390" t="s">
        <v>248</v>
      </c>
      <c r="AL2" s="391"/>
      <c r="AM2" s="311" t="s">
        <v>249</v>
      </c>
    </row>
    <row r="3" spans="1:39" ht="20.100000000000001" customHeight="1">
      <c r="A3" s="317" t="s">
        <v>225</v>
      </c>
      <c r="B3" s="32"/>
      <c r="C3" s="318" t="s">
        <v>4</v>
      </c>
      <c r="D3" s="104"/>
      <c r="E3" s="105"/>
      <c r="F3" s="106"/>
      <c r="G3" s="105"/>
      <c r="H3" s="133"/>
      <c r="I3" s="314"/>
      <c r="J3" s="100"/>
      <c r="K3" s="134"/>
      <c r="L3" s="97"/>
      <c r="M3" s="107"/>
      <c r="N3" s="149"/>
      <c r="O3" s="150"/>
      <c r="P3" s="100"/>
      <c r="Q3" s="105"/>
      <c r="R3" s="113"/>
      <c r="S3" s="105"/>
      <c r="T3" s="105"/>
      <c r="U3" s="107"/>
      <c r="V3" s="154"/>
      <c r="W3" s="322"/>
      <c r="X3" s="145"/>
      <c r="Y3" s="97"/>
      <c r="Z3" s="105"/>
      <c r="AA3" s="99"/>
      <c r="AB3" s="97"/>
      <c r="AC3" s="105"/>
      <c r="AD3" s="99"/>
      <c r="AE3" s="141"/>
      <c r="AF3" s="105"/>
      <c r="AG3" s="99"/>
      <c r="AH3" s="100"/>
      <c r="AI3" s="105"/>
      <c r="AJ3" s="98"/>
      <c r="AK3" s="97"/>
      <c r="AL3" s="105"/>
      <c r="AM3" s="160"/>
    </row>
    <row r="4" spans="1:39" ht="20.100000000000001" customHeight="1">
      <c r="A4" s="68"/>
      <c r="B4" s="71"/>
      <c r="C4" s="70" t="s">
        <v>127</v>
      </c>
      <c r="D4" s="293"/>
      <c r="E4" s="336"/>
      <c r="F4" s="21"/>
      <c r="G4" s="336"/>
      <c r="H4" s="24"/>
      <c r="I4" s="337"/>
      <c r="J4" s="338"/>
      <c r="K4" s="339"/>
      <c r="L4" s="320"/>
      <c r="M4" s="340"/>
      <c r="N4" s="320"/>
      <c r="O4" s="339"/>
      <c r="P4" s="338"/>
      <c r="Q4" s="336"/>
      <c r="R4" s="341"/>
      <c r="S4" s="336"/>
      <c r="T4" s="336"/>
      <c r="U4" s="340"/>
      <c r="V4" s="25"/>
      <c r="W4" s="342"/>
      <c r="X4" s="343"/>
      <c r="Y4" s="320"/>
      <c r="Z4" s="336"/>
      <c r="AA4" s="344"/>
      <c r="AB4" s="320"/>
      <c r="AC4" s="336"/>
      <c r="AD4" s="344"/>
      <c r="AE4" s="345"/>
      <c r="AF4" s="336"/>
      <c r="AG4" s="344"/>
      <c r="AH4" s="338"/>
      <c r="AI4" s="336"/>
      <c r="AJ4" s="346"/>
      <c r="AK4" s="320"/>
      <c r="AL4" s="336"/>
      <c r="AM4" s="26"/>
    </row>
    <row r="5" spans="1:39" ht="28.5">
      <c r="A5" s="389" t="s">
        <v>137</v>
      </c>
      <c r="B5" s="7"/>
      <c r="C5" s="50" t="s">
        <v>150</v>
      </c>
      <c r="D5" s="15"/>
      <c r="E5" s="13"/>
      <c r="F5" s="6"/>
      <c r="G5" s="13"/>
      <c r="H5" s="9"/>
      <c r="I5" s="299"/>
      <c r="J5" s="89"/>
      <c r="K5" s="135"/>
      <c r="L5" s="90"/>
      <c r="M5" s="88"/>
      <c r="N5" s="90"/>
      <c r="O5" s="135"/>
      <c r="P5" s="89"/>
      <c r="Q5" s="13"/>
      <c r="R5" s="114"/>
      <c r="S5" s="13"/>
      <c r="T5" s="13"/>
      <c r="U5" s="88"/>
      <c r="V5" s="10"/>
      <c r="W5" s="12"/>
      <c r="X5" s="146"/>
      <c r="Y5" s="90"/>
      <c r="Z5" s="13"/>
      <c r="AA5" s="91"/>
      <c r="AB5" s="90"/>
      <c r="AC5" s="13"/>
      <c r="AD5" s="91"/>
      <c r="AE5" s="142"/>
      <c r="AF5" s="13"/>
      <c r="AG5" s="91"/>
      <c r="AH5" s="89"/>
      <c r="AI5" s="13"/>
      <c r="AJ5" s="94"/>
      <c r="AK5" s="90"/>
      <c r="AL5" s="13"/>
      <c r="AM5" s="11"/>
    </row>
    <row r="6" spans="1:39" ht="35.25" customHeight="1">
      <c r="A6" s="389"/>
      <c r="B6" s="7"/>
      <c r="C6" s="50" t="s">
        <v>151</v>
      </c>
      <c r="D6" s="15"/>
      <c r="E6" s="13"/>
      <c r="F6" s="6"/>
      <c r="G6" s="13"/>
      <c r="H6" s="9"/>
      <c r="I6" s="299"/>
      <c r="J6" s="89"/>
      <c r="K6" s="135"/>
      <c r="L6" s="90"/>
      <c r="M6" s="88"/>
      <c r="N6" s="90"/>
      <c r="O6" s="135"/>
      <c r="P6" s="89"/>
      <c r="Q6" s="13"/>
      <c r="R6" s="114"/>
      <c r="S6" s="13"/>
      <c r="T6" s="13"/>
      <c r="U6" s="88"/>
      <c r="V6" s="10"/>
      <c r="W6" s="12"/>
      <c r="X6" s="146"/>
      <c r="Y6" s="90"/>
      <c r="Z6" s="13"/>
      <c r="AA6" s="91"/>
      <c r="AB6" s="90"/>
      <c r="AC6" s="13"/>
      <c r="AD6" s="91"/>
      <c r="AE6" s="142"/>
      <c r="AF6" s="13"/>
      <c r="AG6" s="91"/>
      <c r="AH6" s="89"/>
      <c r="AI6" s="13"/>
      <c r="AJ6" s="94"/>
      <c r="AK6" s="90"/>
      <c r="AL6" s="13"/>
      <c r="AM6" s="11"/>
    </row>
    <row r="7" spans="1:39" ht="35.25" customHeight="1">
      <c r="A7" s="389"/>
      <c r="B7" s="7"/>
      <c r="C7" s="50" t="s">
        <v>152</v>
      </c>
      <c r="D7" s="15"/>
      <c r="E7" s="13"/>
      <c r="F7" s="6"/>
      <c r="G7" s="13"/>
      <c r="H7" s="9"/>
      <c r="I7" s="299"/>
      <c r="J7" s="89"/>
      <c r="K7" s="135"/>
      <c r="L7" s="90"/>
      <c r="M7" s="88"/>
      <c r="N7" s="90"/>
      <c r="O7" s="135"/>
      <c r="P7" s="89"/>
      <c r="Q7" s="13"/>
      <c r="R7" s="114"/>
      <c r="S7" s="13"/>
      <c r="T7" s="13"/>
      <c r="U7" s="88"/>
      <c r="V7" s="10"/>
      <c r="W7" s="12"/>
      <c r="X7" s="146"/>
      <c r="Y7" s="90"/>
      <c r="Z7" s="13"/>
      <c r="AA7" s="91"/>
      <c r="AB7" s="90"/>
      <c r="AC7" s="13"/>
      <c r="AD7" s="91"/>
      <c r="AE7" s="142"/>
      <c r="AF7" s="13"/>
      <c r="AG7" s="91"/>
      <c r="AH7" s="89"/>
      <c r="AI7" s="13"/>
      <c r="AJ7" s="94"/>
      <c r="AK7" s="90"/>
      <c r="AL7" s="13"/>
      <c r="AM7" s="11"/>
    </row>
    <row r="8" spans="1:39" ht="20.100000000000001" customHeight="1">
      <c r="A8" s="389"/>
      <c r="B8" s="7"/>
      <c r="C8" s="50" t="s">
        <v>153</v>
      </c>
      <c r="D8" s="15"/>
      <c r="E8" s="13"/>
      <c r="F8" s="6"/>
      <c r="G8" s="13"/>
      <c r="H8" s="9"/>
      <c r="I8" s="299"/>
      <c r="J8" s="89"/>
      <c r="K8" s="135"/>
      <c r="L8" s="90"/>
      <c r="M8" s="88"/>
      <c r="N8" s="90"/>
      <c r="O8" s="135"/>
      <c r="P8" s="89"/>
      <c r="Q8" s="13"/>
      <c r="R8" s="114"/>
      <c r="S8" s="13"/>
      <c r="T8" s="13"/>
      <c r="U8" s="88"/>
      <c r="V8" s="10"/>
      <c r="W8" s="12"/>
      <c r="X8" s="146"/>
      <c r="Y8" s="90"/>
      <c r="Z8" s="13"/>
      <c r="AA8" s="91"/>
      <c r="AB8" s="90"/>
      <c r="AC8" s="13"/>
      <c r="AD8" s="91"/>
      <c r="AE8" s="142"/>
      <c r="AF8" s="13"/>
      <c r="AG8" s="91"/>
      <c r="AH8" s="89"/>
      <c r="AI8" s="13"/>
      <c r="AJ8" s="94"/>
      <c r="AK8" s="90"/>
      <c r="AL8" s="13"/>
      <c r="AM8" s="11"/>
    </row>
    <row r="9" spans="1:39" ht="33" customHeight="1">
      <c r="A9" s="389"/>
      <c r="B9" s="7"/>
      <c r="C9" s="50" t="s">
        <v>144</v>
      </c>
      <c r="D9" s="15"/>
      <c r="E9" s="13"/>
      <c r="F9" s="6"/>
      <c r="G9" s="13"/>
      <c r="H9" s="9"/>
      <c r="I9" s="299"/>
      <c r="J9" s="89"/>
      <c r="K9" s="135"/>
      <c r="L9" s="90"/>
      <c r="M9" s="88"/>
      <c r="N9" s="90"/>
      <c r="O9" s="135"/>
      <c r="P9" s="89"/>
      <c r="Q9" s="13"/>
      <c r="R9" s="114"/>
      <c r="S9" s="13"/>
      <c r="T9" s="13"/>
      <c r="U9" s="88"/>
      <c r="V9" s="10"/>
      <c r="W9" s="12"/>
      <c r="X9" s="146"/>
      <c r="Y9" s="90"/>
      <c r="Z9" s="13"/>
      <c r="AA9" s="91"/>
      <c r="AB9" s="90"/>
      <c r="AC9" s="13"/>
      <c r="AD9" s="91"/>
      <c r="AE9" s="142"/>
      <c r="AF9" s="13"/>
      <c r="AG9" s="91"/>
      <c r="AH9" s="89"/>
      <c r="AI9" s="13"/>
      <c r="AJ9" s="94"/>
      <c r="AK9" s="90"/>
      <c r="AL9" s="13"/>
      <c r="AM9" s="11"/>
    </row>
    <row r="10" spans="1:39" ht="20.100000000000001" customHeight="1">
      <c r="A10" s="389"/>
      <c r="B10" s="7"/>
      <c r="C10" s="50" t="s">
        <v>147</v>
      </c>
      <c r="D10" s="15"/>
      <c r="E10" s="13"/>
      <c r="F10" s="6"/>
      <c r="G10" s="13"/>
      <c r="H10" s="9"/>
      <c r="I10" s="299"/>
      <c r="J10" s="89"/>
      <c r="K10" s="135"/>
      <c r="L10" s="90"/>
      <c r="M10" s="88"/>
      <c r="N10" s="90"/>
      <c r="O10" s="135"/>
      <c r="P10" s="89"/>
      <c r="Q10" s="13"/>
      <c r="R10" s="114"/>
      <c r="S10" s="13"/>
      <c r="T10" s="13"/>
      <c r="U10" s="88"/>
      <c r="V10" s="10"/>
      <c r="W10" s="12"/>
      <c r="X10" s="146"/>
      <c r="Y10" s="90"/>
      <c r="Z10" s="13"/>
      <c r="AA10" s="91"/>
      <c r="AB10" s="90"/>
      <c r="AC10" s="13"/>
      <c r="AD10" s="91"/>
      <c r="AE10" s="142"/>
      <c r="AF10" s="13"/>
      <c r="AG10" s="91"/>
      <c r="AH10" s="89"/>
      <c r="AI10" s="13"/>
      <c r="AJ10" s="94"/>
      <c r="AK10" s="90"/>
      <c r="AL10" s="13"/>
      <c r="AM10" s="11"/>
    </row>
    <row r="11" spans="1:39" ht="20.100000000000001" customHeight="1">
      <c r="A11" s="389"/>
      <c r="B11" s="7"/>
      <c r="C11" s="50" t="s">
        <v>154</v>
      </c>
      <c r="D11" s="15"/>
      <c r="E11" s="13"/>
      <c r="F11" s="6"/>
      <c r="G11" s="13"/>
      <c r="H11" s="9"/>
      <c r="I11" s="299"/>
      <c r="J11" s="89"/>
      <c r="K11" s="135"/>
      <c r="L11" s="90"/>
      <c r="M11" s="88"/>
      <c r="N11" s="90"/>
      <c r="O11" s="135"/>
      <c r="P11" s="89"/>
      <c r="Q11" s="13"/>
      <c r="R11" s="114"/>
      <c r="S11" s="13"/>
      <c r="T11" s="13"/>
      <c r="U11" s="88"/>
      <c r="V11" s="10"/>
      <c r="W11" s="12"/>
      <c r="X11" s="146"/>
      <c r="Y11" s="90"/>
      <c r="Z11" s="13"/>
      <c r="AA11" s="91"/>
      <c r="AB11" s="90"/>
      <c r="AC11" s="13"/>
      <c r="AD11" s="91"/>
      <c r="AE11" s="142"/>
      <c r="AF11" s="13"/>
      <c r="AG11" s="91"/>
      <c r="AH11" s="89"/>
      <c r="AI11" s="13"/>
      <c r="AJ11" s="94"/>
      <c r="AK11" s="90"/>
      <c r="AL11" s="13"/>
      <c r="AM11" s="11"/>
    </row>
    <row r="12" spans="1:39" ht="29.25" customHeight="1">
      <c r="A12" s="389"/>
      <c r="B12" s="7"/>
      <c r="C12" s="50" t="s">
        <v>155</v>
      </c>
      <c r="D12" s="15"/>
      <c r="E12" s="13"/>
      <c r="F12" s="6"/>
      <c r="G12" s="13"/>
      <c r="H12" s="9"/>
      <c r="I12" s="299"/>
      <c r="J12" s="89"/>
      <c r="K12" s="135"/>
      <c r="L12" s="90"/>
      <c r="M12" s="88"/>
      <c r="N12" s="90"/>
      <c r="O12" s="135"/>
      <c r="P12" s="89"/>
      <c r="Q12" s="13"/>
      <c r="R12" s="114"/>
      <c r="S12" s="13"/>
      <c r="T12" s="13"/>
      <c r="U12" s="88"/>
      <c r="V12" s="10"/>
      <c r="W12" s="12"/>
      <c r="X12" s="146"/>
      <c r="Y12" s="90"/>
      <c r="Z12" s="13"/>
      <c r="AA12" s="91"/>
      <c r="AB12" s="90"/>
      <c r="AC12" s="13"/>
      <c r="AD12" s="91"/>
      <c r="AE12" s="142"/>
      <c r="AF12" s="13"/>
      <c r="AG12" s="91"/>
      <c r="AH12" s="89"/>
      <c r="AI12" s="13"/>
      <c r="AJ12" s="94"/>
      <c r="AK12" s="90"/>
      <c r="AL12" s="13"/>
      <c r="AM12" s="11"/>
    </row>
    <row r="13" spans="1:39" ht="28.5" customHeight="1">
      <c r="A13" s="389"/>
      <c r="B13" s="7"/>
      <c r="C13" s="50" t="s">
        <v>156</v>
      </c>
      <c r="D13" s="15"/>
      <c r="E13" s="13"/>
      <c r="F13" s="6"/>
      <c r="G13" s="13"/>
      <c r="H13" s="9"/>
      <c r="I13" s="299"/>
      <c r="J13" s="89"/>
      <c r="K13" s="135"/>
      <c r="L13" s="90"/>
      <c r="M13" s="88"/>
      <c r="N13" s="90"/>
      <c r="O13" s="135"/>
      <c r="P13" s="89"/>
      <c r="Q13" s="13"/>
      <c r="R13" s="114"/>
      <c r="S13" s="13"/>
      <c r="T13" s="13"/>
      <c r="U13" s="88"/>
      <c r="V13" s="10"/>
      <c r="W13" s="12"/>
      <c r="X13" s="146"/>
      <c r="Y13" s="90"/>
      <c r="Z13" s="13"/>
      <c r="AA13" s="91"/>
      <c r="AB13" s="90"/>
      <c r="AC13" s="13"/>
      <c r="AD13" s="91"/>
      <c r="AE13" s="142"/>
      <c r="AF13" s="13"/>
      <c r="AG13" s="91"/>
      <c r="AH13" s="89"/>
      <c r="AI13" s="13"/>
      <c r="AJ13" s="94"/>
      <c r="AK13" s="90"/>
      <c r="AL13" s="13"/>
      <c r="AM13" s="11"/>
    </row>
    <row r="14" spans="1:39" ht="30.75" customHeight="1">
      <c r="A14" s="389"/>
      <c r="B14" s="7"/>
      <c r="C14" s="50" t="s">
        <v>157</v>
      </c>
      <c r="D14" s="15"/>
      <c r="E14" s="13"/>
      <c r="F14" s="6"/>
      <c r="G14" s="13"/>
      <c r="H14" s="9"/>
      <c r="I14" s="299"/>
      <c r="J14" s="89"/>
      <c r="K14" s="135"/>
      <c r="L14" s="90"/>
      <c r="M14" s="88"/>
      <c r="N14" s="90"/>
      <c r="O14" s="135"/>
      <c r="P14" s="89"/>
      <c r="Q14" s="13"/>
      <c r="R14" s="114"/>
      <c r="S14" s="13"/>
      <c r="T14" s="13"/>
      <c r="U14" s="88"/>
      <c r="V14" s="10"/>
      <c r="W14" s="12"/>
      <c r="X14" s="146"/>
      <c r="Y14" s="90"/>
      <c r="Z14" s="13"/>
      <c r="AA14" s="91"/>
      <c r="AB14" s="90"/>
      <c r="AC14" s="13"/>
      <c r="AD14" s="91"/>
      <c r="AE14" s="142"/>
      <c r="AF14" s="13"/>
      <c r="AG14" s="91"/>
      <c r="AH14" s="89"/>
      <c r="AI14" s="13"/>
      <c r="AJ14" s="94"/>
      <c r="AK14" s="90"/>
      <c r="AL14" s="13"/>
      <c r="AM14" s="11"/>
    </row>
    <row r="15" spans="1:39" ht="33" customHeight="1">
      <c r="A15" s="389"/>
      <c r="B15" s="7"/>
      <c r="C15" s="50" t="s">
        <v>158</v>
      </c>
      <c r="D15" s="15"/>
      <c r="E15" s="13"/>
      <c r="F15" s="6"/>
      <c r="G15" s="13"/>
      <c r="H15" s="9"/>
      <c r="I15" s="299"/>
      <c r="J15" s="89"/>
      <c r="K15" s="135"/>
      <c r="L15" s="90"/>
      <c r="M15" s="88"/>
      <c r="N15" s="90"/>
      <c r="O15" s="135"/>
      <c r="P15" s="89"/>
      <c r="Q15" s="13"/>
      <c r="R15" s="114"/>
      <c r="S15" s="13"/>
      <c r="T15" s="13"/>
      <c r="U15" s="88"/>
      <c r="V15" s="10"/>
      <c r="W15" s="12"/>
      <c r="X15" s="146"/>
      <c r="Y15" s="90"/>
      <c r="Z15" s="13"/>
      <c r="AA15" s="91"/>
      <c r="AB15" s="90"/>
      <c r="AC15" s="13"/>
      <c r="AD15" s="91"/>
      <c r="AE15" s="142"/>
      <c r="AF15" s="13"/>
      <c r="AG15" s="91"/>
      <c r="AH15" s="89"/>
      <c r="AI15" s="13"/>
      <c r="AJ15" s="94"/>
      <c r="AK15" s="90"/>
      <c r="AL15" s="13"/>
      <c r="AM15" s="11"/>
    </row>
    <row r="16" spans="1:39" ht="36.75" customHeight="1">
      <c r="A16" s="389"/>
      <c r="B16" s="7"/>
      <c r="C16" s="50" t="s">
        <v>159</v>
      </c>
      <c r="D16" s="15"/>
      <c r="E16" s="13"/>
      <c r="F16" s="6"/>
      <c r="G16" s="13"/>
      <c r="H16" s="9"/>
      <c r="I16" s="299"/>
      <c r="J16" s="89"/>
      <c r="K16" s="135"/>
      <c r="L16" s="90"/>
      <c r="M16" s="88"/>
      <c r="N16" s="90"/>
      <c r="O16" s="135"/>
      <c r="P16" s="89"/>
      <c r="Q16" s="13"/>
      <c r="R16" s="114"/>
      <c r="S16" s="13"/>
      <c r="T16" s="13"/>
      <c r="U16" s="88"/>
      <c r="V16" s="10"/>
      <c r="W16" s="12"/>
      <c r="X16" s="146"/>
      <c r="Y16" s="90"/>
      <c r="Z16" s="13"/>
      <c r="AA16" s="91"/>
      <c r="AB16" s="90"/>
      <c r="AC16" s="13"/>
      <c r="AD16" s="91"/>
      <c r="AE16" s="142"/>
      <c r="AF16" s="13"/>
      <c r="AG16" s="91"/>
      <c r="AH16" s="89"/>
      <c r="AI16" s="13"/>
      <c r="AJ16" s="94"/>
      <c r="AK16" s="90"/>
      <c r="AL16" s="13"/>
      <c r="AM16" s="11"/>
    </row>
    <row r="17" spans="1:39" ht="20.100000000000001" customHeight="1">
      <c r="A17" s="389"/>
      <c r="B17" s="7"/>
      <c r="C17" s="51"/>
      <c r="D17" s="15"/>
      <c r="E17" s="13"/>
      <c r="F17" s="6"/>
      <c r="G17" s="13"/>
      <c r="H17" s="9"/>
      <c r="I17" s="299"/>
      <c r="J17" s="89"/>
      <c r="K17" s="135"/>
      <c r="L17" s="90"/>
      <c r="M17" s="88"/>
      <c r="N17" s="90"/>
      <c r="O17" s="135"/>
      <c r="P17" s="89"/>
      <c r="Q17" s="13"/>
      <c r="R17" s="114"/>
      <c r="S17" s="13"/>
      <c r="T17" s="13"/>
      <c r="U17" s="88"/>
      <c r="V17" s="10"/>
      <c r="W17" s="12"/>
      <c r="X17" s="146"/>
      <c r="Y17" s="90"/>
      <c r="Z17" s="13"/>
      <c r="AA17" s="91"/>
      <c r="AB17" s="90"/>
      <c r="AC17" s="13"/>
      <c r="AD17" s="91"/>
      <c r="AE17" s="142"/>
      <c r="AF17" s="13"/>
      <c r="AG17" s="91"/>
      <c r="AH17" s="89"/>
      <c r="AI17" s="13"/>
      <c r="AJ17" s="94"/>
      <c r="AK17" s="90"/>
      <c r="AL17" s="13"/>
      <c r="AM17" s="11"/>
    </row>
    <row r="18" spans="1:39" ht="20.100000000000001" customHeight="1">
      <c r="A18" s="389"/>
      <c r="B18" s="7"/>
      <c r="C18" s="12" t="s">
        <v>21</v>
      </c>
      <c r="D18" s="128">
        <v>271</v>
      </c>
      <c r="E18" s="111">
        <v>0</v>
      </c>
      <c r="F18" s="123">
        <v>80</v>
      </c>
      <c r="G18" s="111">
        <v>650</v>
      </c>
      <c r="H18" s="126">
        <v>16</v>
      </c>
      <c r="I18" s="315" t="s">
        <v>383</v>
      </c>
      <c r="J18" s="140">
        <v>613600</v>
      </c>
      <c r="K18" s="137">
        <v>714958.62</v>
      </c>
      <c r="L18" s="119">
        <v>263000</v>
      </c>
      <c r="M18" s="118">
        <v>209578.12</v>
      </c>
      <c r="N18" s="119">
        <v>80000</v>
      </c>
      <c r="O18" s="151"/>
      <c r="P18" s="122">
        <v>5000</v>
      </c>
      <c r="Q18" s="111">
        <v>5000</v>
      </c>
      <c r="R18" s="116">
        <v>16</v>
      </c>
      <c r="S18" s="111">
        <v>200</v>
      </c>
      <c r="T18" s="111">
        <v>200</v>
      </c>
      <c r="U18" s="118">
        <v>200</v>
      </c>
      <c r="V18" s="155">
        <v>10</v>
      </c>
      <c r="W18" s="323" t="s">
        <v>126</v>
      </c>
      <c r="X18" s="147" t="s">
        <v>59</v>
      </c>
      <c r="Y18" s="119">
        <v>30680</v>
      </c>
      <c r="Z18" s="111">
        <v>35747.93</v>
      </c>
      <c r="AA18" s="121">
        <v>0.05</v>
      </c>
      <c r="AB18" s="119">
        <v>12272</v>
      </c>
      <c r="AC18" s="111">
        <v>0</v>
      </c>
      <c r="AD18" s="120">
        <v>0.02</v>
      </c>
      <c r="AE18" s="119">
        <v>18408</v>
      </c>
      <c r="AF18" s="111">
        <v>20957.810000000001</v>
      </c>
      <c r="AG18" s="121">
        <v>0.03</v>
      </c>
      <c r="AH18" s="119">
        <v>0</v>
      </c>
      <c r="AI18" s="111">
        <v>0</v>
      </c>
      <c r="AJ18" s="120">
        <v>0</v>
      </c>
      <c r="AK18" s="90"/>
      <c r="AL18" s="13"/>
      <c r="AM18" s="11"/>
    </row>
    <row r="19" spans="1:39" ht="20.100000000000001" customHeight="1">
      <c r="A19" s="389"/>
      <c r="B19" s="7"/>
      <c r="C19" s="12" t="s">
        <v>22</v>
      </c>
      <c r="D19" s="128">
        <v>389</v>
      </c>
      <c r="E19" s="111">
        <v>0</v>
      </c>
      <c r="F19" s="123">
        <v>69</v>
      </c>
      <c r="G19" s="111">
        <v>850</v>
      </c>
      <c r="H19" s="126">
        <v>16</v>
      </c>
      <c r="I19" s="301" t="s">
        <v>59</v>
      </c>
      <c r="J19" s="122">
        <v>979200</v>
      </c>
      <c r="K19" s="137">
        <v>797534.52</v>
      </c>
      <c r="L19" s="136">
        <v>368600</v>
      </c>
      <c r="M19" s="118">
        <v>341659.42</v>
      </c>
      <c r="N19" s="119">
        <v>160000</v>
      </c>
      <c r="O19" s="151"/>
      <c r="P19" s="122">
        <v>5000</v>
      </c>
      <c r="Q19" s="111">
        <v>5000</v>
      </c>
      <c r="R19" s="116">
        <v>16</v>
      </c>
      <c r="S19" s="111">
        <v>250</v>
      </c>
      <c r="T19" s="111">
        <v>250</v>
      </c>
      <c r="U19" s="118">
        <v>250</v>
      </c>
      <c r="V19" s="155">
        <v>10</v>
      </c>
      <c r="W19" s="323" t="s">
        <v>126</v>
      </c>
      <c r="X19" s="147" t="s">
        <v>59</v>
      </c>
      <c r="Y19" s="119">
        <v>48960</v>
      </c>
      <c r="Z19" s="111">
        <v>39876.730000000003</v>
      </c>
      <c r="AA19" s="121">
        <v>0.05</v>
      </c>
      <c r="AB19" s="119">
        <v>7372</v>
      </c>
      <c r="AC19" s="111">
        <v>11524.63</v>
      </c>
      <c r="AD19" s="120">
        <v>0.02</v>
      </c>
      <c r="AE19" s="144">
        <v>11058</v>
      </c>
      <c r="AF19" s="111">
        <v>17288.95</v>
      </c>
      <c r="AG19" s="121">
        <v>0.03</v>
      </c>
      <c r="AH19" s="140">
        <v>0</v>
      </c>
      <c r="AI19" s="111">
        <v>0</v>
      </c>
      <c r="AJ19" s="120">
        <v>0</v>
      </c>
      <c r="AK19" s="119">
        <v>543210</v>
      </c>
      <c r="AL19" s="111">
        <v>387186.79</v>
      </c>
      <c r="AM19" s="162" t="s">
        <v>387</v>
      </c>
    </row>
    <row r="20" spans="1:39" ht="20.100000000000001" customHeight="1">
      <c r="A20" s="389"/>
      <c r="B20" s="7"/>
      <c r="C20" s="12" t="s">
        <v>19</v>
      </c>
      <c r="D20" s="128">
        <v>235</v>
      </c>
      <c r="E20" s="111">
        <v>0</v>
      </c>
      <c r="F20" s="123">
        <v>52</v>
      </c>
      <c r="G20" s="111">
        <v>970</v>
      </c>
      <c r="H20" s="126">
        <v>18</v>
      </c>
      <c r="I20" s="315" t="s">
        <v>59</v>
      </c>
      <c r="J20" s="306">
        <v>942840</v>
      </c>
      <c r="K20" s="119">
        <v>712806.31</v>
      </c>
      <c r="L20" s="119">
        <v>598600</v>
      </c>
      <c r="M20" s="118">
        <v>511906.16</v>
      </c>
      <c r="N20" s="119">
        <v>216000</v>
      </c>
      <c r="O20" s="137">
        <v>294000</v>
      </c>
      <c r="P20" s="122">
        <v>9000</v>
      </c>
      <c r="Q20" s="111">
        <v>9000</v>
      </c>
      <c r="R20" s="116">
        <v>18</v>
      </c>
      <c r="S20" s="111">
        <v>300</v>
      </c>
      <c r="T20" s="111">
        <v>300</v>
      </c>
      <c r="U20" s="118">
        <v>300</v>
      </c>
      <c r="V20" s="155">
        <v>10</v>
      </c>
      <c r="W20" s="323" t="s">
        <v>126</v>
      </c>
      <c r="X20" s="147" t="s">
        <v>59</v>
      </c>
      <c r="Y20" s="119">
        <v>47142</v>
      </c>
      <c r="Z20" s="111">
        <v>35640.32</v>
      </c>
      <c r="AA20" s="121">
        <v>0.05</v>
      </c>
      <c r="AB20" s="90"/>
      <c r="AC20" s="111">
        <v>17993.62</v>
      </c>
      <c r="AD20" s="120">
        <v>0.02</v>
      </c>
      <c r="AE20" s="142"/>
      <c r="AF20" s="111">
        <v>26990.43</v>
      </c>
      <c r="AG20" s="121">
        <v>0.03</v>
      </c>
      <c r="AH20" s="122">
        <v>0</v>
      </c>
      <c r="AI20" s="111">
        <v>0</v>
      </c>
      <c r="AJ20" s="120">
        <v>0</v>
      </c>
      <c r="AK20" s="119">
        <v>245568</v>
      </c>
      <c r="AL20" s="111">
        <v>120275.78</v>
      </c>
      <c r="AM20" s="162" t="s">
        <v>388</v>
      </c>
    </row>
    <row r="21" spans="1:39" ht="20.100000000000001" customHeight="1">
      <c r="A21" s="389"/>
      <c r="B21" s="7"/>
      <c r="C21" s="79" t="s">
        <v>23</v>
      </c>
      <c r="D21" s="128">
        <v>330</v>
      </c>
      <c r="E21" s="111">
        <v>0</v>
      </c>
      <c r="F21" s="123">
        <v>63</v>
      </c>
      <c r="G21" s="111">
        <v>850</v>
      </c>
      <c r="H21" s="126">
        <v>16</v>
      </c>
      <c r="I21" s="301" t="s">
        <v>59</v>
      </c>
      <c r="J21" s="122">
        <v>979200</v>
      </c>
      <c r="K21" s="135"/>
      <c r="L21" s="119">
        <v>368600</v>
      </c>
      <c r="M21" s="88"/>
      <c r="N21" s="119">
        <v>160000</v>
      </c>
      <c r="O21" s="135"/>
      <c r="P21" s="122">
        <v>5000</v>
      </c>
      <c r="Q21" s="111">
        <v>5000</v>
      </c>
      <c r="R21" s="116">
        <v>16</v>
      </c>
      <c r="S21" s="111">
        <v>250</v>
      </c>
      <c r="T21" s="111">
        <v>250</v>
      </c>
      <c r="U21" s="111">
        <v>250</v>
      </c>
      <c r="V21" s="155" t="s">
        <v>110</v>
      </c>
      <c r="W21" s="323" t="s">
        <v>126</v>
      </c>
      <c r="X21" s="147" t="s">
        <v>59</v>
      </c>
      <c r="Y21" s="119">
        <v>48960</v>
      </c>
      <c r="Z21" s="13"/>
      <c r="AA21" s="91"/>
      <c r="AB21" s="90"/>
      <c r="AC21" s="13"/>
      <c r="AD21" s="120">
        <v>0.02</v>
      </c>
      <c r="AE21" s="142"/>
      <c r="AF21" s="13"/>
      <c r="AG21" s="121">
        <v>0.03</v>
      </c>
      <c r="AH21" s="122">
        <v>0</v>
      </c>
      <c r="AI21" s="13"/>
      <c r="AJ21" s="120">
        <v>0</v>
      </c>
      <c r="AK21" s="90"/>
      <c r="AL21" s="13"/>
      <c r="AM21" s="11"/>
    </row>
    <row r="22" spans="1:39" ht="28.5">
      <c r="A22" s="389"/>
      <c r="B22" s="7"/>
      <c r="C22" s="80" t="s">
        <v>191</v>
      </c>
      <c r="D22" s="128">
        <v>109</v>
      </c>
      <c r="E22" s="111">
        <v>50</v>
      </c>
      <c r="F22" s="123">
        <v>55</v>
      </c>
      <c r="G22" s="111">
        <v>850</v>
      </c>
      <c r="H22" s="126">
        <v>18</v>
      </c>
      <c r="I22" s="301" t="s">
        <v>59</v>
      </c>
      <c r="J22" s="122">
        <v>826200</v>
      </c>
      <c r="K22" s="135"/>
      <c r="L22" s="119">
        <v>571400</v>
      </c>
      <c r="M22" s="88"/>
      <c r="N22" s="119">
        <v>288000</v>
      </c>
      <c r="O22" s="135"/>
      <c r="P22" s="122">
        <v>8000</v>
      </c>
      <c r="Q22" s="111">
        <v>8000</v>
      </c>
      <c r="R22" s="116">
        <v>18</v>
      </c>
      <c r="S22" s="111">
        <v>250</v>
      </c>
      <c r="T22" s="111">
        <v>250</v>
      </c>
      <c r="U22" s="111">
        <v>250</v>
      </c>
      <c r="V22" s="155" t="s">
        <v>110</v>
      </c>
      <c r="W22" s="323" t="s">
        <v>126</v>
      </c>
      <c r="X22" s="147" t="s">
        <v>59</v>
      </c>
      <c r="Y22" s="119">
        <v>41810</v>
      </c>
      <c r="Z22" s="13"/>
      <c r="AA22" s="91"/>
      <c r="AB22" s="90"/>
      <c r="AC22" s="13"/>
      <c r="AD22" s="91"/>
      <c r="AE22" s="142"/>
      <c r="AF22" s="13"/>
      <c r="AG22" s="91"/>
      <c r="AH22" s="122">
        <v>0</v>
      </c>
      <c r="AI22" s="13"/>
      <c r="AJ22" s="120">
        <v>0</v>
      </c>
      <c r="AK22" s="119">
        <v>175020</v>
      </c>
      <c r="AL22" s="13"/>
      <c r="AM22" s="162" t="s">
        <v>387</v>
      </c>
    </row>
    <row r="23" spans="1:39" ht="20.100000000000001" customHeight="1">
      <c r="A23" s="389"/>
      <c r="B23" s="7"/>
      <c r="C23" s="12" t="s">
        <v>26</v>
      </c>
      <c r="D23" s="15">
        <v>31</v>
      </c>
      <c r="E23" s="13">
        <v>50</v>
      </c>
      <c r="F23" s="6">
        <v>31</v>
      </c>
      <c r="G23" s="13">
        <v>350</v>
      </c>
      <c r="H23" s="9">
        <v>2</v>
      </c>
      <c r="I23" s="301" t="s">
        <v>384</v>
      </c>
      <c r="J23" s="89">
        <f>D23*E23+F23*G23*H23</f>
        <v>23250</v>
      </c>
      <c r="K23" s="135"/>
      <c r="L23" s="90"/>
      <c r="M23" s="88"/>
      <c r="N23" s="90"/>
      <c r="O23" s="135"/>
      <c r="P23" s="89">
        <v>5000</v>
      </c>
      <c r="Q23" s="13">
        <v>5000</v>
      </c>
      <c r="R23" s="114"/>
      <c r="S23" s="13">
        <v>260</v>
      </c>
      <c r="T23" s="13">
        <v>280</v>
      </c>
      <c r="U23" s="88" t="s">
        <v>33</v>
      </c>
      <c r="V23" s="10">
        <v>8</v>
      </c>
      <c r="W23" s="12" t="s">
        <v>125</v>
      </c>
      <c r="X23" s="147" t="s">
        <v>59</v>
      </c>
      <c r="Y23" s="90"/>
      <c r="Z23" s="13"/>
      <c r="AA23" s="91"/>
      <c r="AB23" s="90"/>
      <c r="AC23" s="13"/>
      <c r="AD23" s="91"/>
      <c r="AE23" s="142"/>
      <c r="AF23" s="13"/>
      <c r="AG23" s="91"/>
      <c r="AH23" s="89"/>
      <c r="AI23" s="13"/>
      <c r="AJ23" s="94"/>
      <c r="AK23" s="90"/>
      <c r="AL23" s="13"/>
      <c r="AM23" s="11"/>
    </row>
    <row r="24" spans="1:39" ht="20.100000000000001" customHeight="1">
      <c r="A24" s="389"/>
      <c r="B24" s="7"/>
      <c r="C24" s="50" t="s">
        <v>140</v>
      </c>
      <c r="D24" s="15"/>
      <c r="E24" s="13"/>
      <c r="F24" s="6"/>
      <c r="G24" s="13"/>
      <c r="H24" s="9"/>
      <c r="I24" s="301" t="s">
        <v>146</v>
      </c>
      <c r="J24" s="89"/>
      <c r="K24" s="135"/>
      <c r="L24" s="90"/>
      <c r="M24" s="88"/>
      <c r="N24" s="90"/>
      <c r="O24" s="135"/>
      <c r="P24" s="89"/>
      <c r="Q24" s="13"/>
      <c r="R24" s="114"/>
      <c r="S24" s="13"/>
      <c r="T24" s="13"/>
      <c r="U24" s="88"/>
      <c r="V24" s="10"/>
      <c r="W24" s="12"/>
      <c r="X24" s="147" t="s">
        <v>378</v>
      </c>
      <c r="Y24" s="147" t="s">
        <v>378</v>
      </c>
      <c r="Z24" s="13"/>
      <c r="AA24" s="91"/>
      <c r="AB24" s="90"/>
      <c r="AC24" s="13"/>
      <c r="AD24" s="91"/>
      <c r="AE24" s="142"/>
      <c r="AF24" s="13"/>
      <c r="AG24" s="91"/>
      <c r="AH24" s="89"/>
      <c r="AI24" s="13"/>
      <c r="AJ24" s="94"/>
      <c r="AK24" s="90"/>
      <c r="AL24" s="13"/>
      <c r="AM24" s="11"/>
    </row>
    <row r="25" spans="1:39" ht="20.100000000000001" customHeight="1">
      <c r="A25" s="389"/>
      <c r="B25" s="7"/>
      <c r="C25" s="12" t="s">
        <v>141</v>
      </c>
      <c r="D25" s="15"/>
      <c r="E25" s="13"/>
      <c r="F25" s="6"/>
      <c r="G25" s="13"/>
      <c r="H25" s="9"/>
      <c r="I25" s="301" t="s">
        <v>146</v>
      </c>
      <c r="J25" s="89"/>
      <c r="K25" s="135"/>
      <c r="L25" s="90"/>
      <c r="M25" s="88"/>
      <c r="N25" s="90"/>
      <c r="O25" s="135"/>
      <c r="P25" s="89"/>
      <c r="Q25" s="13"/>
      <c r="R25" s="114"/>
      <c r="S25" s="13"/>
      <c r="T25" s="13"/>
      <c r="U25" s="88"/>
      <c r="V25" s="10"/>
      <c r="W25" s="323" t="s">
        <v>389</v>
      </c>
      <c r="X25" s="147" t="s">
        <v>378</v>
      </c>
      <c r="Y25" s="147" t="s">
        <v>378</v>
      </c>
      <c r="Z25" s="13"/>
      <c r="AA25" s="91"/>
      <c r="AB25" s="90"/>
      <c r="AC25" s="13"/>
      <c r="AD25" s="91"/>
      <c r="AE25" s="142"/>
      <c r="AF25" s="13"/>
      <c r="AG25" s="91"/>
      <c r="AH25" s="89"/>
      <c r="AI25" s="13"/>
      <c r="AJ25" s="94"/>
      <c r="AK25" s="90"/>
      <c r="AL25" s="13"/>
      <c r="AM25" s="11"/>
    </row>
    <row r="26" spans="1:39" ht="20.100000000000001" customHeight="1">
      <c r="A26" s="389"/>
      <c r="B26" s="7"/>
      <c r="C26" s="80"/>
      <c r="D26" s="15"/>
      <c r="E26" s="13"/>
      <c r="F26" s="6"/>
      <c r="G26" s="13"/>
      <c r="H26" s="9"/>
      <c r="I26" s="299"/>
      <c r="J26" s="89"/>
      <c r="K26" s="135"/>
      <c r="L26" s="90"/>
      <c r="M26" s="88"/>
      <c r="N26" s="90"/>
      <c r="O26" s="135"/>
      <c r="P26" s="89"/>
      <c r="Q26" s="13"/>
      <c r="R26" s="114"/>
      <c r="S26" s="13"/>
      <c r="T26" s="13"/>
      <c r="U26" s="88"/>
      <c r="V26" s="10"/>
      <c r="W26" s="12"/>
      <c r="X26" s="146"/>
      <c r="Y26" s="90"/>
      <c r="Z26" s="13"/>
      <c r="AA26" s="91"/>
      <c r="AB26" s="90"/>
      <c r="AC26" s="13"/>
      <c r="AD26" s="91"/>
      <c r="AE26" s="142"/>
      <c r="AF26" s="13"/>
      <c r="AG26" s="91"/>
      <c r="AH26" s="89"/>
      <c r="AI26" s="13"/>
      <c r="AJ26" s="94"/>
      <c r="AK26" s="90"/>
      <c r="AL26" s="13"/>
      <c r="AM26" s="11"/>
    </row>
    <row r="27" spans="1:39" ht="20.100000000000001" customHeight="1">
      <c r="A27" s="389"/>
      <c r="B27" s="23"/>
      <c r="C27" s="70" t="s">
        <v>188</v>
      </c>
      <c r="D27" s="293"/>
      <c r="E27" s="336"/>
      <c r="F27" s="21"/>
      <c r="G27" s="336"/>
      <c r="H27" s="24"/>
      <c r="I27" s="337"/>
      <c r="J27" s="338"/>
      <c r="K27" s="339"/>
      <c r="L27" s="320"/>
      <c r="M27" s="340"/>
      <c r="N27" s="320"/>
      <c r="O27" s="339"/>
      <c r="P27" s="338"/>
      <c r="Q27" s="336"/>
      <c r="R27" s="341"/>
      <c r="S27" s="336"/>
      <c r="T27" s="336"/>
      <c r="U27" s="340"/>
      <c r="V27" s="25"/>
      <c r="W27" s="342"/>
      <c r="X27" s="343"/>
      <c r="Y27" s="320"/>
      <c r="Z27" s="336"/>
      <c r="AA27" s="344"/>
      <c r="AB27" s="320"/>
      <c r="AC27" s="336"/>
      <c r="AD27" s="344"/>
      <c r="AE27" s="345"/>
      <c r="AF27" s="336"/>
      <c r="AG27" s="344"/>
      <c r="AH27" s="338"/>
      <c r="AI27" s="336"/>
      <c r="AJ27" s="346"/>
      <c r="AK27" s="320"/>
      <c r="AL27" s="336"/>
      <c r="AM27" s="26"/>
    </row>
    <row r="28" spans="1:39" ht="20.100000000000001" customHeight="1">
      <c r="A28" s="389"/>
      <c r="B28" s="7">
        <v>1</v>
      </c>
      <c r="C28" s="79" t="s">
        <v>220</v>
      </c>
      <c r="D28" s="128">
        <v>111</v>
      </c>
      <c r="E28" s="111">
        <v>0</v>
      </c>
      <c r="F28" s="123">
        <v>43</v>
      </c>
      <c r="G28" s="111">
        <v>970</v>
      </c>
      <c r="H28" s="126">
        <v>18</v>
      </c>
      <c r="I28" s="301"/>
      <c r="J28" s="122">
        <v>848556</v>
      </c>
      <c r="K28" s="135"/>
      <c r="L28" s="119">
        <v>551505.4</v>
      </c>
      <c r="M28" s="88"/>
      <c r="N28" s="119">
        <v>240000</v>
      </c>
      <c r="O28" s="135"/>
      <c r="P28" s="122">
        <v>5000</v>
      </c>
      <c r="Q28" s="111">
        <v>5000</v>
      </c>
      <c r="R28" s="116">
        <v>24</v>
      </c>
      <c r="S28" s="111">
        <v>300</v>
      </c>
      <c r="T28" s="111">
        <v>300</v>
      </c>
      <c r="U28" s="118">
        <v>300</v>
      </c>
      <c r="V28" s="155">
        <v>8</v>
      </c>
      <c r="W28" s="323" t="s">
        <v>115</v>
      </c>
      <c r="X28" s="147" t="s">
        <v>59</v>
      </c>
      <c r="Y28" s="119">
        <v>42427.8</v>
      </c>
      <c r="Z28" s="13"/>
      <c r="AA28" s="121">
        <v>0.05</v>
      </c>
      <c r="AB28" s="90"/>
      <c r="AC28" s="13"/>
      <c r="AD28" s="91"/>
      <c r="AE28" s="142"/>
      <c r="AF28" s="13"/>
      <c r="AG28" s="91"/>
      <c r="AH28" s="122">
        <v>0</v>
      </c>
      <c r="AI28" s="13"/>
      <c r="AJ28" s="120">
        <v>0</v>
      </c>
      <c r="AK28" s="119">
        <f>848556-649083.74</f>
        <v>199472.26</v>
      </c>
      <c r="AL28" s="13"/>
      <c r="AM28" s="162" t="s">
        <v>381</v>
      </c>
    </row>
    <row r="29" spans="1:39" ht="20.100000000000001" customHeight="1">
      <c r="A29" s="389"/>
      <c r="B29" s="7">
        <v>2</v>
      </c>
      <c r="C29" s="79" t="s">
        <v>7</v>
      </c>
      <c r="D29" s="128">
        <f>92+63</f>
        <v>155</v>
      </c>
      <c r="E29" s="111">
        <v>0</v>
      </c>
      <c r="F29" s="123">
        <v>25</v>
      </c>
      <c r="G29" s="111">
        <v>970</v>
      </c>
      <c r="H29" s="126">
        <v>18</v>
      </c>
      <c r="I29" s="301" t="s">
        <v>384</v>
      </c>
      <c r="J29" s="122">
        <v>471420</v>
      </c>
      <c r="K29" s="135"/>
      <c r="L29" s="119">
        <v>301769.64</v>
      </c>
      <c r="M29" s="88"/>
      <c r="N29" s="119">
        <v>198000</v>
      </c>
      <c r="O29" s="135"/>
      <c r="P29" s="122">
        <v>5500</v>
      </c>
      <c r="Q29" s="111">
        <v>5500</v>
      </c>
      <c r="R29" s="116">
        <v>18</v>
      </c>
      <c r="S29" s="111">
        <v>200</v>
      </c>
      <c r="T29" s="111">
        <v>200</v>
      </c>
      <c r="U29" s="118">
        <v>200</v>
      </c>
      <c r="V29" s="155">
        <v>8</v>
      </c>
      <c r="W29" s="323" t="s">
        <v>115</v>
      </c>
      <c r="X29" s="147" t="s">
        <v>59</v>
      </c>
      <c r="Y29" s="119">
        <v>23571</v>
      </c>
      <c r="Z29" s="13"/>
      <c r="AA29" s="121">
        <v>0.05</v>
      </c>
      <c r="AB29" s="90"/>
      <c r="AC29" s="13"/>
      <c r="AD29" s="91"/>
      <c r="AE29" s="142"/>
      <c r="AF29" s="13"/>
      <c r="AG29" s="91"/>
      <c r="AH29" s="122">
        <v>0</v>
      </c>
      <c r="AI29" s="13"/>
      <c r="AJ29" s="120">
        <v>0</v>
      </c>
      <c r="AK29" s="119">
        <v>115902.39999999999</v>
      </c>
      <c r="AL29" s="13"/>
      <c r="AM29" s="162" t="s">
        <v>385</v>
      </c>
    </row>
    <row r="30" spans="1:39" ht="20.100000000000001" customHeight="1">
      <c r="A30" s="389"/>
      <c r="B30" s="7">
        <v>3</v>
      </c>
      <c r="C30" s="79" t="s">
        <v>2</v>
      </c>
      <c r="D30" s="128">
        <v>81</v>
      </c>
      <c r="E30" s="111">
        <v>0</v>
      </c>
      <c r="F30" s="123">
        <v>43</v>
      </c>
      <c r="G30" s="111">
        <v>985</v>
      </c>
      <c r="H30" s="126">
        <v>18</v>
      </c>
      <c r="I30" s="301" t="s">
        <v>384</v>
      </c>
      <c r="J30" s="122">
        <v>398925</v>
      </c>
      <c r="K30" s="135"/>
      <c r="L30" s="119">
        <v>324900</v>
      </c>
      <c r="M30" s="88"/>
      <c r="N30" s="119">
        <v>216000</v>
      </c>
      <c r="O30" s="135"/>
      <c r="P30" s="122">
        <v>6000</v>
      </c>
      <c r="Q30" s="111">
        <v>6000</v>
      </c>
      <c r="R30" s="116">
        <v>18</v>
      </c>
      <c r="S30" s="111">
        <v>200</v>
      </c>
      <c r="T30" s="111">
        <v>200</v>
      </c>
      <c r="U30" s="111">
        <v>200</v>
      </c>
      <c r="V30" s="155">
        <v>10</v>
      </c>
      <c r="W30" s="323" t="s">
        <v>114</v>
      </c>
      <c r="X30" s="147" t="s">
        <v>59</v>
      </c>
      <c r="Y30" s="119">
        <v>19946.25</v>
      </c>
      <c r="Z30" s="13"/>
      <c r="AA30" s="121">
        <v>0.05</v>
      </c>
      <c r="AB30" s="90"/>
      <c r="AC30" s="13"/>
      <c r="AD30" s="91"/>
      <c r="AE30" s="142"/>
      <c r="AF30" s="13"/>
      <c r="AG30" s="91"/>
      <c r="AH30" s="122">
        <v>0</v>
      </c>
      <c r="AI30" s="13"/>
      <c r="AJ30" s="120">
        <v>0</v>
      </c>
      <c r="AK30" s="119">
        <v>74025</v>
      </c>
      <c r="AL30" s="13"/>
      <c r="AM30" s="162" t="s">
        <v>386</v>
      </c>
    </row>
    <row r="31" spans="1:39" ht="20.100000000000001" customHeight="1">
      <c r="A31" s="389"/>
      <c r="B31" s="7">
        <v>4</v>
      </c>
      <c r="C31" s="79" t="s">
        <v>20</v>
      </c>
      <c r="D31" s="128">
        <f>163+177</f>
        <v>340</v>
      </c>
      <c r="E31" s="111">
        <v>0</v>
      </c>
      <c r="F31" s="123">
        <v>57</v>
      </c>
      <c r="G31" s="111">
        <v>985</v>
      </c>
      <c r="H31" s="126">
        <v>18</v>
      </c>
      <c r="I31" s="301" t="s">
        <v>399</v>
      </c>
      <c r="J31" s="122">
        <v>925506</v>
      </c>
      <c r="K31" s="135"/>
      <c r="L31" s="119">
        <v>682243.6</v>
      </c>
      <c r="M31" s="88"/>
      <c r="N31" s="119">
        <v>230400</v>
      </c>
      <c r="O31" s="135"/>
      <c r="P31" s="122">
        <v>6400</v>
      </c>
      <c r="Q31" s="111">
        <v>6400</v>
      </c>
      <c r="R31" s="116">
        <v>18</v>
      </c>
      <c r="S31" s="111">
        <v>320</v>
      </c>
      <c r="T31" s="111">
        <v>320</v>
      </c>
      <c r="U31" s="118">
        <v>320</v>
      </c>
      <c r="V31" s="155" t="s">
        <v>110</v>
      </c>
      <c r="W31" s="323" t="s">
        <v>402</v>
      </c>
      <c r="X31" s="147" t="s">
        <v>59</v>
      </c>
      <c r="Y31" s="119">
        <v>46275.3</v>
      </c>
      <c r="Z31" s="13"/>
      <c r="AA31" s="121">
        <v>0.05</v>
      </c>
      <c r="AB31" s="90"/>
      <c r="AC31" s="13"/>
      <c r="AD31" s="91"/>
      <c r="AE31" s="142"/>
      <c r="AF31" s="13"/>
      <c r="AG31" s="91"/>
      <c r="AH31" s="122">
        <v>0</v>
      </c>
      <c r="AI31" s="13"/>
      <c r="AJ31" s="120">
        <v>0</v>
      </c>
      <c r="AK31" s="119">
        <v>139834.92000000001</v>
      </c>
      <c r="AL31" s="13"/>
      <c r="AM31" s="162" t="s">
        <v>386</v>
      </c>
    </row>
    <row r="32" spans="1:39" ht="20.100000000000001" customHeight="1">
      <c r="A32" s="389"/>
      <c r="B32" s="9">
        <v>5</v>
      </c>
      <c r="C32" s="79" t="s">
        <v>120</v>
      </c>
      <c r="D32" s="128">
        <v>205</v>
      </c>
      <c r="E32" s="111">
        <v>50</v>
      </c>
      <c r="F32" s="123">
        <v>53</v>
      </c>
      <c r="G32" s="111">
        <v>850</v>
      </c>
      <c r="H32" s="126">
        <v>18</v>
      </c>
      <c r="I32" s="301" t="s">
        <v>59</v>
      </c>
      <c r="J32" s="122">
        <v>772872.5</v>
      </c>
      <c r="K32" s="135"/>
      <c r="L32" s="119">
        <v>678133.86</v>
      </c>
      <c r="M32" s="88"/>
      <c r="N32" s="119">
        <v>144000</v>
      </c>
      <c r="O32" s="135"/>
      <c r="P32" s="122">
        <v>8000</v>
      </c>
      <c r="Q32" s="111">
        <v>8000</v>
      </c>
      <c r="R32" s="116">
        <v>18</v>
      </c>
      <c r="S32" s="111">
        <v>250</v>
      </c>
      <c r="T32" s="111">
        <v>250</v>
      </c>
      <c r="U32" s="111">
        <v>250</v>
      </c>
      <c r="V32" s="155" t="s">
        <v>110</v>
      </c>
      <c r="W32" s="323" t="s">
        <v>126</v>
      </c>
      <c r="X32" s="147" t="s">
        <v>59</v>
      </c>
      <c r="Y32" s="119">
        <v>40677.5</v>
      </c>
      <c r="Z32" s="13"/>
      <c r="AA32" s="121">
        <v>0.05</v>
      </c>
      <c r="AB32" s="90"/>
      <c r="AC32" s="13"/>
      <c r="AD32" s="91"/>
      <c r="AE32" s="142"/>
      <c r="AF32" s="13"/>
      <c r="AG32" s="91"/>
      <c r="AH32" s="122">
        <v>0</v>
      </c>
      <c r="AI32" s="13"/>
      <c r="AJ32" s="120">
        <v>0</v>
      </c>
      <c r="AK32" s="119">
        <v>94738.64</v>
      </c>
      <c r="AL32" s="13"/>
      <c r="AM32" s="162" t="s">
        <v>381</v>
      </c>
    </row>
    <row r="33" spans="1:39" ht="20.100000000000001" customHeight="1">
      <c r="A33" s="389"/>
      <c r="B33" s="9">
        <v>6</v>
      </c>
      <c r="C33" s="79" t="s">
        <v>139</v>
      </c>
      <c r="D33" s="15"/>
      <c r="E33" s="13"/>
      <c r="F33" s="6"/>
      <c r="G33" s="13"/>
      <c r="H33" s="9"/>
      <c r="I33" s="299"/>
      <c r="J33" s="122"/>
      <c r="K33" s="135"/>
      <c r="L33" s="90"/>
      <c r="M33" s="88"/>
      <c r="N33" s="90"/>
      <c r="O33" s="135"/>
      <c r="P33" s="89"/>
      <c r="Q33" s="13"/>
      <c r="R33" s="114"/>
      <c r="S33" s="13"/>
      <c r="T33" s="13"/>
      <c r="U33" s="88"/>
      <c r="V33" s="10"/>
      <c r="W33" s="12"/>
      <c r="X33" s="147" t="s">
        <v>378</v>
      </c>
      <c r="Y33" s="90"/>
      <c r="Z33" s="13"/>
      <c r="AA33" s="91"/>
      <c r="AB33" s="90"/>
      <c r="AC33" s="13"/>
      <c r="AD33" s="91"/>
      <c r="AE33" s="142"/>
      <c r="AF33" s="13"/>
      <c r="AG33" s="91"/>
      <c r="AH33" s="89"/>
      <c r="AI33" s="13"/>
      <c r="AJ33" s="94"/>
      <c r="AK33" s="90"/>
      <c r="AL33" s="13"/>
      <c r="AM33" s="11"/>
    </row>
    <row r="34" spans="1:39" ht="20.100000000000001" customHeight="1">
      <c r="A34" s="389"/>
      <c r="B34" s="7">
        <v>7</v>
      </c>
      <c r="C34" s="79" t="s">
        <v>142</v>
      </c>
      <c r="D34" s="15"/>
      <c r="E34" s="13"/>
      <c r="F34" s="6"/>
      <c r="G34" s="13"/>
      <c r="H34" s="9"/>
      <c r="I34" s="299"/>
      <c r="J34" s="89"/>
      <c r="K34" s="135"/>
      <c r="L34" s="90"/>
      <c r="M34" s="88"/>
      <c r="N34" s="90"/>
      <c r="O34" s="135"/>
      <c r="P34" s="89"/>
      <c r="Q34" s="13"/>
      <c r="R34" s="114"/>
      <c r="S34" s="13"/>
      <c r="T34" s="13"/>
      <c r="U34" s="88"/>
      <c r="V34" s="10"/>
      <c r="W34" s="12"/>
      <c r="X34" s="147" t="s">
        <v>378</v>
      </c>
      <c r="Y34" s="90"/>
      <c r="Z34" s="13"/>
      <c r="AA34" s="91"/>
      <c r="AB34" s="90"/>
      <c r="AC34" s="13"/>
      <c r="AD34" s="91"/>
      <c r="AE34" s="142"/>
      <c r="AF34" s="13"/>
      <c r="AG34" s="91"/>
      <c r="AH34" s="89"/>
      <c r="AI34" s="13"/>
      <c r="AJ34" s="94"/>
      <c r="AK34" s="90"/>
      <c r="AL34" s="13"/>
      <c r="AM34" s="11"/>
    </row>
    <row r="35" spans="1:39" ht="20.100000000000001" customHeight="1">
      <c r="A35" s="52"/>
      <c r="B35" s="7"/>
      <c r="C35" s="51"/>
      <c r="D35" s="6"/>
      <c r="E35" s="13"/>
      <c r="F35" s="7"/>
      <c r="G35" s="13"/>
      <c r="H35" s="9"/>
      <c r="I35" s="299"/>
      <c r="J35" s="89"/>
      <c r="K35" s="135"/>
      <c r="L35" s="90"/>
      <c r="M35" s="88"/>
      <c r="N35" s="90"/>
      <c r="O35" s="135"/>
      <c r="P35" s="89"/>
      <c r="Q35" s="13"/>
      <c r="R35" s="114"/>
      <c r="S35" s="13"/>
      <c r="T35" s="13"/>
      <c r="U35" s="88"/>
      <c r="V35" s="10"/>
      <c r="W35" s="12"/>
      <c r="X35" s="146"/>
      <c r="Y35" s="90"/>
      <c r="Z35" s="13"/>
      <c r="AA35" s="91"/>
      <c r="AB35" s="90"/>
      <c r="AC35" s="13"/>
      <c r="AD35" s="91"/>
      <c r="AE35" s="142"/>
      <c r="AF35" s="13"/>
      <c r="AG35" s="91"/>
      <c r="AH35" s="89"/>
      <c r="AI35" s="13"/>
      <c r="AJ35" s="94"/>
      <c r="AK35" s="90"/>
      <c r="AL35" s="13"/>
      <c r="AM35" s="11"/>
    </row>
    <row r="36" spans="1:39" ht="20.100000000000001" customHeight="1">
      <c r="A36" s="368" t="s">
        <v>138</v>
      </c>
      <c r="B36" s="7">
        <v>8</v>
      </c>
      <c r="C36" s="12" t="s">
        <v>133</v>
      </c>
      <c r="D36" s="123" t="s">
        <v>396</v>
      </c>
      <c r="E36" s="111">
        <v>50</v>
      </c>
      <c r="F36" s="117" t="s">
        <v>396</v>
      </c>
      <c r="G36" s="111">
        <v>990</v>
      </c>
      <c r="H36" s="126">
        <v>18</v>
      </c>
      <c r="I36" s="301" t="s">
        <v>399</v>
      </c>
      <c r="J36" s="122">
        <v>858060</v>
      </c>
      <c r="K36" s="135"/>
      <c r="L36" s="119">
        <v>586918.48</v>
      </c>
      <c r="M36" s="88"/>
      <c r="N36" s="119">
        <v>288000</v>
      </c>
      <c r="O36" s="135"/>
      <c r="P36" s="122">
        <v>8000</v>
      </c>
      <c r="Q36" s="111">
        <v>8000</v>
      </c>
      <c r="R36" s="116">
        <v>18</v>
      </c>
      <c r="S36" s="111">
        <v>300</v>
      </c>
      <c r="T36" s="111">
        <v>300</v>
      </c>
      <c r="U36" s="118">
        <v>300</v>
      </c>
      <c r="V36" s="10"/>
      <c r="W36" s="323" t="s">
        <v>125</v>
      </c>
      <c r="X36" s="147" t="s">
        <v>396</v>
      </c>
      <c r="Y36" s="119">
        <v>42903</v>
      </c>
      <c r="Z36" s="13"/>
      <c r="AA36" s="121">
        <v>0.05</v>
      </c>
      <c r="AB36" s="90"/>
      <c r="AC36" s="13"/>
      <c r="AD36" s="91"/>
      <c r="AE36" s="142"/>
      <c r="AF36" s="13"/>
      <c r="AG36" s="91"/>
      <c r="AH36" s="122">
        <v>0</v>
      </c>
      <c r="AI36" s="13"/>
      <c r="AJ36" s="120">
        <v>0</v>
      </c>
      <c r="AK36" s="119">
        <v>142432.51999999999</v>
      </c>
      <c r="AL36" s="13"/>
      <c r="AM36" s="162" t="s">
        <v>400</v>
      </c>
    </row>
    <row r="37" spans="1:39" ht="20.100000000000001" customHeight="1">
      <c r="A37" s="368"/>
      <c r="B37" s="7">
        <v>9</v>
      </c>
      <c r="C37" s="12" t="s">
        <v>134</v>
      </c>
      <c r="D37" s="123" t="s">
        <v>396</v>
      </c>
      <c r="E37" s="111">
        <v>50</v>
      </c>
      <c r="F37" s="117" t="s">
        <v>396</v>
      </c>
      <c r="G37" s="111">
        <v>970</v>
      </c>
      <c r="H37" s="126">
        <v>18</v>
      </c>
      <c r="I37" s="301" t="s">
        <v>59</v>
      </c>
      <c r="J37" s="122">
        <v>1269620</v>
      </c>
      <c r="K37" s="135"/>
      <c r="L37" s="119">
        <v>552767.47</v>
      </c>
      <c r="M37" s="88"/>
      <c r="N37" s="119">
        <v>288000</v>
      </c>
      <c r="O37" s="135"/>
      <c r="P37" s="122">
        <v>8000</v>
      </c>
      <c r="Q37" s="111">
        <v>8000</v>
      </c>
      <c r="R37" s="116">
        <v>18</v>
      </c>
      <c r="S37" s="111">
        <v>300</v>
      </c>
      <c r="T37" s="111">
        <v>300</v>
      </c>
      <c r="U37" s="118">
        <v>300</v>
      </c>
      <c r="V37" s="155" t="s">
        <v>110</v>
      </c>
      <c r="W37" s="323" t="s">
        <v>403</v>
      </c>
      <c r="X37" s="147" t="s">
        <v>396</v>
      </c>
      <c r="Y37" s="119">
        <v>63481</v>
      </c>
      <c r="Z37" s="13"/>
      <c r="AA37" s="121">
        <v>0.05</v>
      </c>
      <c r="AB37" s="119">
        <v>63481</v>
      </c>
      <c r="AC37" s="13"/>
      <c r="AD37" s="121">
        <v>0.05</v>
      </c>
      <c r="AE37" s="142" t="s">
        <v>33</v>
      </c>
      <c r="AF37" s="13" t="s">
        <v>33</v>
      </c>
      <c r="AG37" s="91" t="s">
        <v>33</v>
      </c>
      <c r="AH37" s="122">
        <v>0</v>
      </c>
      <c r="AI37" s="13"/>
      <c r="AJ37" s="120">
        <v>0</v>
      </c>
      <c r="AK37" s="306">
        <v>462928.53</v>
      </c>
      <c r="AL37" s="13"/>
      <c r="AM37" s="334" t="s">
        <v>396</v>
      </c>
    </row>
    <row r="38" spans="1:39" ht="20.100000000000001" customHeight="1">
      <c r="A38" s="368"/>
      <c r="B38" s="7"/>
      <c r="C38" s="12"/>
      <c r="D38" s="6"/>
      <c r="E38" s="13"/>
      <c r="F38" s="7"/>
      <c r="G38" s="13"/>
      <c r="H38" s="9"/>
      <c r="I38" s="299"/>
      <c r="J38" s="89"/>
      <c r="K38" s="135"/>
      <c r="L38" s="90"/>
      <c r="M38" s="88"/>
      <c r="N38" s="90"/>
      <c r="O38" s="135"/>
      <c r="P38" s="89"/>
      <c r="Q38" s="13"/>
      <c r="R38" s="114"/>
      <c r="S38" s="13"/>
      <c r="T38" s="13"/>
      <c r="U38" s="88"/>
      <c r="V38" s="10"/>
      <c r="W38" s="12"/>
      <c r="X38" s="146"/>
      <c r="Y38" s="90"/>
      <c r="Z38" s="13"/>
      <c r="AA38" s="91"/>
      <c r="AB38" s="90"/>
      <c r="AC38" s="13"/>
      <c r="AD38" s="91"/>
      <c r="AE38" s="142"/>
      <c r="AF38" s="13"/>
      <c r="AG38" s="91"/>
      <c r="AH38" s="89"/>
      <c r="AI38" s="13"/>
      <c r="AJ38" s="94"/>
      <c r="AK38" s="90"/>
      <c r="AL38" s="13"/>
      <c r="AM38" s="11"/>
    </row>
    <row r="39" spans="1:39" ht="20.100000000000001" customHeight="1">
      <c r="A39" s="368"/>
      <c r="B39" s="7"/>
      <c r="C39" s="12"/>
      <c r="D39" s="6"/>
      <c r="E39" s="13"/>
      <c r="F39" s="7"/>
      <c r="G39" s="13"/>
      <c r="H39" s="9"/>
      <c r="I39" s="299"/>
      <c r="J39" s="89"/>
      <c r="K39" s="135"/>
      <c r="L39" s="90"/>
      <c r="M39" s="88"/>
      <c r="N39" s="90"/>
      <c r="O39" s="135"/>
      <c r="P39" s="89"/>
      <c r="Q39" s="13"/>
      <c r="R39" s="114"/>
      <c r="S39" s="13"/>
      <c r="T39" s="13"/>
      <c r="U39" s="88"/>
      <c r="V39" s="10"/>
      <c r="W39" s="12"/>
      <c r="X39" s="146"/>
      <c r="Y39" s="90"/>
      <c r="Z39" s="13"/>
      <c r="AA39" s="91"/>
      <c r="AB39" s="90"/>
      <c r="AC39" s="13"/>
      <c r="AD39" s="91"/>
      <c r="AE39" s="142"/>
      <c r="AF39" s="13"/>
      <c r="AG39" s="91"/>
      <c r="AH39" s="89"/>
      <c r="AI39" s="13"/>
      <c r="AJ39" s="94"/>
      <c r="AK39" s="90"/>
      <c r="AL39" s="13"/>
      <c r="AM39" s="11"/>
    </row>
    <row r="40" spans="1:39" ht="20.100000000000001" customHeight="1">
      <c r="A40" s="368"/>
      <c r="B40" s="7"/>
      <c r="C40" s="12"/>
      <c r="D40" s="6"/>
      <c r="E40" s="13"/>
      <c r="F40" s="7"/>
      <c r="G40" s="13"/>
      <c r="H40" s="9"/>
      <c r="I40" s="299"/>
      <c r="J40" s="89"/>
      <c r="K40" s="135"/>
      <c r="L40" s="90"/>
      <c r="M40" s="88"/>
      <c r="N40" s="90"/>
      <c r="O40" s="135"/>
      <c r="P40" s="89"/>
      <c r="Q40" s="13"/>
      <c r="R40" s="114"/>
      <c r="S40" s="13"/>
      <c r="T40" s="13"/>
      <c r="U40" s="88"/>
      <c r="V40" s="10"/>
      <c r="W40" s="12"/>
      <c r="X40" s="146"/>
      <c r="Y40" s="90"/>
      <c r="Z40" s="13"/>
      <c r="AA40" s="91"/>
      <c r="AB40" s="90"/>
      <c r="AC40" s="13"/>
      <c r="AD40" s="91"/>
      <c r="AE40" s="142"/>
      <c r="AF40" s="13"/>
      <c r="AG40" s="91"/>
      <c r="AH40" s="89"/>
      <c r="AI40" s="13"/>
      <c r="AJ40" s="94"/>
      <c r="AK40" s="90"/>
      <c r="AL40" s="13"/>
      <c r="AM40" s="11"/>
    </row>
    <row r="41" spans="1:39" ht="20.100000000000001" customHeight="1">
      <c r="A41" s="368"/>
      <c r="B41" s="7"/>
      <c r="C41" s="12"/>
      <c r="D41" s="6"/>
      <c r="E41" s="13"/>
      <c r="F41" s="7"/>
      <c r="G41" s="13"/>
      <c r="H41" s="9"/>
      <c r="I41" s="299"/>
      <c r="J41" s="89"/>
      <c r="K41" s="135"/>
      <c r="L41" s="90"/>
      <c r="M41" s="88"/>
      <c r="N41" s="90"/>
      <c r="O41" s="135"/>
      <c r="P41" s="89"/>
      <c r="Q41" s="13"/>
      <c r="R41" s="114"/>
      <c r="S41" s="13"/>
      <c r="T41" s="13"/>
      <c r="U41" s="88"/>
      <c r="V41" s="10"/>
      <c r="W41" s="12"/>
      <c r="X41" s="146"/>
      <c r="Y41" s="90"/>
      <c r="Z41" s="13"/>
      <c r="AA41" s="91"/>
      <c r="AB41" s="90"/>
      <c r="AC41" s="13"/>
      <c r="AD41" s="91"/>
      <c r="AE41" s="142"/>
      <c r="AF41" s="13"/>
      <c r="AG41" s="91"/>
      <c r="AH41" s="89"/>
      <c r="AI41" s="13"/>
      <c r="AJ41" s="94"/>
      <c r="AK41" s="90"/>
      <c r="AL41" s="13"/>
      <c r="AM41" s="11"/>
    </row>
    <row r="42" spans="1:39" ht="20.100000000000001" customHeight="1">
      <c r="A42" s="368"/>
      <c r="B42" s="7"/>
      <c r="C42" s="12"/>
      <c r="D42" s="6"/>
      <c r="E42" s="13"/>
      <c r="F42" s="7"/>
      <c r="G42" s="13"/>
      <c r="H42" s="9"/>
      <c r="I42" s="299"/>
      <c r="J42" s="89"/>
      <c r="K42" s="135"/>
      <c r="L42" s="90"/>
      <c r="M42" s="88"/>
      <c r="N42" s="90"/>
      <c r="O42" s="135"/>
      <c r="P42" s="89"/>
      <c r="Q42" s="13"/>
      <c r="R42" s="114"/>
      <c r="S42" s="13"/>
      <c r="T42" s="13"/>
      <c r="U42" s="88"/>
      <c r="V42" s="10"/>
      <c r="W42" s="12"/>
      <c r="X42" s="146"/>
      <c r="Y42" s="90"/>
      <c r="Z42" s="13"/>
      <c r="AA42" s="91"/>
      <c r="AB42" s="90"/>
      <c r="AC42" s="13"/>
      <c r="AD42" s="91"/>
      <c r="AE42" s="142"/>
      <c r="AF42" s="13"/>
      <c r="AG42" s="91"/>
      <c r="AH42" s="89"/>
      <c r="AI42" s="13"/>
      <c r="AJ42" s="94"/>
      <c r="AK42" s="90"/>
      <c r="AL42" s="13"/>
      <c r="AM42" s="11"/>
    </row>
    <row r="43" spans="1:39" ht="20.100000000000001" customHeight="1">
      <c r="A43" s="86"/>
      <c r="B43" s="23"/>
      <c r="C43" s="53" t="s">
        <v>405</v>
      </c>
      <c r="D43" s="21"/>
      <c r="E43" s="336"/>
      <c r="F43" s="23"/>
      <c r="G43" s="336"/>
      <c r="H43" s="24"/>
      <c r="I43" s="337"/>
      <c r="J43" s="338"/>
      <c r="K43" s="339"/>
      <c r="L43" s="320"/>
      <c r="M43" s="340"/>
      <c r="N43" s="320"/>
      <c r="O43" s="339"/>
      <c r="P43" s="338"/>
      <c r="Q43" s="336"/>
      <c r="R43" s="341"/>
      <c r="S43" s="336"/>
      <c r="T43" s="336"/>
      <c r="U43" s="340"/>
      <c r="V43" s="25"/>
      <c r="W43" s="342"/>
      <c r="X43" s="343"/>
      <c r="Y43" s="320"/>
      <c r="Z43" s="336"/>
      <c r="AA43" s="344"/>
      <c r="AB43" s="320"/>
      <c r="AC43" s="336"/>
      <c r="AD43" s="344"/>
      <c r="AE43" s="345"/>
      <c r="AF43" s="336"/>
      <c r="AG43" s="344"/>
      <c r="AH43" s="338"/>
      <c r="AI43" s="336"/>
      <c r="AJ43" s="346"/>
      <c r="AK43" s="320"/>
      <c r="AL43" s="336"/>
      <c r="AM43" s="26"/>
    </row>
    <row r="44" spans="1:39" ht="28.5">
      <c r="A44" s="373" t="s">
        <v>137</v>
      </c>
      <c r="B44" s="7">
        <v>1</v>
      </c>
      <c r="C44" s="82" t="s">
        <v>24</v>
      </c>
      <c r="D44" s="123" t="s">
        <v>33</v>
      </c>
      <c r="E44" s="111">
        <v>0</v>
      </c>
      <c r="F44" s="123" t="s">
        <v>33</v>
      </c>
      <c r="G44" s="111">
        <v>945</v>
      </c>
      <c r="H44" s="126">
        <v>18</v>
      </c>
      <c r="I44" s="123" t="s">
        <v>33</v>
      </c>
      <c r="J44" s="122">
        <v>922860</v>
      </c>
      <c r="K44" s="135"/>
      <c r="L44" s="119">
        <v>602280.75</v>
      </c>
      <c r="M44" s="88"/>
      <c r="N44" s="119">
        <v>288000</v>
      </c>
      <c r="O44" s="135"/>
      <c r="P44" s="122">
        <v>8000</v>
      </c>
      <c r="Q44" s="111">
        <v>8000</v>
      </c>
      <c r="R44" s="116">
        <v>18</v>
      </c>
      <c r="S44" s="111">
        <v>325</v>
      </c>
      <c r="T44" s="111">
        <v>325</v>
      </c>
      <c r="U44" s="111">
        <v>325</v>
      </c>
      <c r="V44" s="10"/>
      <c r="W44" s="12"/>
      <c r="X44" s="146"/>
      <c r="Y44" s="90"/>
      <c r="Z44" s="13"/>
      <c r="AA44" s="91"/>
      <c r="AB44" s="90"/>
      <c r="AC44" s="13"/>
      <c r="AD44" s="91"/>
      <c r="AE44" s="142"/>
      <c r="AF44" s="13"/>
      <c r="AG44" s="91"/>
      <c r="AH44" s="89"/>
      <c r="AI44" s="13"/>
      <c r="AJ44" s="94"/>
      <c r="AK44" s="90"/>
      <c r="AL44" s="13"/>
      <c r="AM44" s="11"/>
    </row>
    <row r="45" spans="1:39" ht="28.5">
      <c r="A45" s="374"/>
      <c r="B45" s="7">
        <v>2</v>
      </c>
      <c r="C45" s="50" t="s">
        <v>25</v>
      </c>
      <c r="D45" s="123" t="s">
        <v>33</v>
      </c>
      <c r="E45" s="13"/>
      <c r="F45" s="123" t="s">
        <v>33</v>
      </c>
      <c r="G45" s="13"/>
      <c r="H45" s="9"/>
      <c r="I45" s="123" t="s">
        <v>33</v>
      </c>
      <c r="J45" s="89"/>
      <c r="K45" s="135"/>
      <c r="L45" s="90"/>
      <c r="M45" s="88"/>
      <c r="N45" s="90"/>
      <c r="O45" s="135"/>
      <c r="P45" s="89"/>
      <c r="Q45" s="13"/>
      <c r="R45" s="114"/>
      <c r="S45" s="13"/>
      <c r="T45" s="13"/>
      <c r="U45" s="88"/>
      <c r="V45" s="10"/>
      <c r="W45" s="12"/>
      <c r="X45" s="146"/>
      <c r="Y45" s="90"/>
      <c r="Z45" s="13"/>
      <c r="AA45" s="91"/>
      <c r="AB45" s="90"/>
      <c r="AC45" s="13"/>
      <c r="AD45" s="91"/>
      <c r="AE45" s="142"/>
      <c r="AF45" s="13"/>
      <c r="AG45" s="91"/>
      <c r="AH45" s="89"/>
      <c r="AI45" s="13"/>
      <c r="AJ45" s="94"/>
      <c r="AK45" s="90"/>
      <c r="AL45" s="13"/>
      <c r="AM45" s="11"/>
    </row>
    <row r="46" spans="1:39" ht="20.100000000000001" customHeight="1">
      <c r="A46" s="374"/>
      <c r="B46" s="7">
        <v>3</v>
      </c>
      <c r="C46" s="12" t="s">
        <v>143</v>
      </c>
      <c r="D46" s="123" t="s">
        <v>33</v>
      </c>
      <c r="E46" s="13"/>
      <c r="F46" s="123" t="s">
        <v>33</v>
      </c>
      <c r="G46" s="13"/>
      <c r="H46" s="9"/>
      <c r="I46" s="123" t="s">
        <v>33</v>
      </c>
      <c r="J46" s="89"/>
      <c r="K46" s="135"/>
      <c r="L46" s="90"/>
      <c r="M46" s="88"/>
      <c r="N46" s="90"/>
      <c r="O46" s="135"/>
      <c r="P46" s="89"/>
      <c r="Q46" s="13"/>
      <c r="R46" s="114"/>
      <c r="S46" s="13"/>
      <c r="T46" s="13"/>
      <c r="U46" s="88"/>
      <c r="V46" s="10"/>
      <c r="W46" s="12"/>
      <c r="X46" s="146"/>
      <c r="Y46" s="90"/>
      <c r="Z46" s="13"/>
      <c r="AA46" s="91"/>
      <c r="AB46" s="90"/>
      <c r="AC46" s="13"/>
      <c r="AD46" s="91"/>
      <c r="AE46" s="142"/>
      <c r="AF46" s="13"/>
      <c r="AG46" s="91"/>
      <c r="AH46" s="89"/>
      <c r="AI46" s="13"/>
      <c r="AJ46" s="94"/>
      <c r="AK46" s="90"/>
      <c r="AL46" s="13"/>
      <c r="AM46" s="11"/>
    </row>
    <row r="47" spans="1:39" ht="20.100000000000001" customHeight="1">
      <c r="A47" s="374"/>
      <c r="B47" s="7">
        <v>4</v>
      </c>
      <c r="C47" s="12" t="s">
        <v>185</v>
      </c>
      <c r="D47" s="123" t="s">
        <v>33</v>
      </c>
      <c r="E47" s="13"/>
      <c r="F47" s="123" t="s">
        <v>33</v>
      </c>
      <c r="G47" s="13"/>
      <c r="H47" s="9"/>
      <c r="I47" s="123" t="s">
        <v>33</v>
      </c>
      <c r="J47" s="89"/>
      <c r="K47" s="135"/>
      <c r="L47" s="90"/>
      <c r="M47" s="88"/>
      <c r="N47" s="90"/>
      <c r="O47" s="135"/>
      <c r="P47" s="89"/>
      <c r="Q47" s="13"/>
      <c r="R47" s="114"/>
      <c r="S47" s="13"/>
      <c r="T47" s="13"/>
      <c r="U47" s="88"/>
      <c r="V47" s="10"/>
      <c r="W47" s="12"/>
      <c r="X47" s="146"/>
      <c r="Y47" s="90"/>
      <c r="Z47" s="13"/>
      <c r="AA47" s="91"/>
      <c r="AB47" s="90"/>
      <c r="AC47" s="13"/>
      <c r="AD47" s="91"/>
      <c r="AE47" s="142"/>
      <c r="AF47" s="13"/>
      <c r="AG47" s="91"/>
      <c r="AH47" s="89"/>
      <c r="AI47" s="13"/>
      <c r="AJ47" s="94"/>
      <c r="AK47" s="90"/>
      <c r="AL47" s="13"/>
      <c r="AM47" s="11"/>
    </row>
    <row r="48" spans="1:39" ht="20.100000000000001" customHeight="1">
      <c r="A48" s="374"/>
      <c r="B48" s="7">
        <v>5</v>
      </c>
      <c r="C48" s="12" t="s">
        <v>226</v>
      </c>
      <c r="D48" s="123" t="s">
        <v>33</v>
      </c>
      <c r="E48" s="13"/>
      <c r="F48" s="123" t="s">
        <v>33</v>
      </c>
      <c r="G48" s="13"/>
      <c r="H48" s="9"/>
      <c r="I48" s="123" t="s">
        <v>33</v>
      </c>
      <c r="J48" s="89"/>
      <c r="K48" s="135"/>
      <c r="L48" s="90"/>
      <c r="M48" s="88"/>
      <c r="N48" s="90"/>
      <c r="O48" s="135"/>
      <c r="P48" s="89"/>
      <c r="Q48" s="13"/>
      <c r="R48" s="114"/>
      <c r="S48" s="13"/>
      <c r="T48" s="13"/>
      <c r="U48" s="88"/>
      <c r="V48" s="10"/>
      <c r="W48" s="12"/>
      <c r="X48" s="146"/>
      <c r="Y48" s="90"/>
      <c r="Z48" s="13"/>
      <c r="AA48" s="91"/>
      <c r="AB48" s="90"/>
      <c r="AC48" s="13"/>
      <c r="AD48" s="91"/>
      <c r="AE48" s="142"/>
      <c r="AF48" s="13"/>
      <c r="AG48" s="91"/>
      <c r="AH48" s="89"/>
      <c r="AI48" s="13"/>
      <c r="AJ48" s="94"/>
      <c r="AK48" s="90"/>
      <c r="AL48" s="13"/>
      <c r="AM48" s="11"/>
    </row>
    <row r="49" spans="1:39" ht="20.100000000000001" customHeight="1">
      <c r="A49" s="375"/>
      <c r="B49" s="7"/>
      <c r="C49" s="12"/>
      <c r="D49" s="6"/>
      <c r="E49" s="13"/>
      <c r="F49" s="7"/>
      <c r="G49" s="13"/>
      <c r="H49" s="9"/>
      <c r="I49" s="299"/>
      <c r="J49" s="89"/>
      <c r="K49" s="135"/>
      <c r="L49" s="90"/>
      <c r="M49" s="88"/>
      <c r="N49" s="90"/>
      <c r="O49" s="135"/>
      <c r="P49" s="89"/>
      <c r="Q49" s="13"/>
      <c r="R49" s="114"/>
      <c r="S49" s="13"/>
      <c r="T49" s="13"/>
      <c r="U49" s="88"/>
      <c r="V49" s="10"/>
      <c r="W49" s="12"/>
      <c r="X49" s="146"/>
      <c r="Y49" s="90"/>
      <c r="Z49" s="13"/>
      <c r="AA49" s="91"/>
      <c r="AB49" s="90"/>
      <c r="AC49" s="13"/>
      <c r="AD49" s="91"/>
      <c r="AE49" s="142"/>
      <c r="AF49" s="13"/>
      <c r="AG49" s="91"/>
      <c r="AH49" s="89"/>
      <c r="AI49" s="13"/>
      <c r="AJ49" s="94"/>
      <c r="AK49" s="90"/>
      <c r="AL49" s="13"/>
      <c r="AM49" s="11"/>
    </row>
    <row r="50" spans="1:39" ht="20.100000000000001" customHeight="1">
      <c r="A50" s="54"/>
      <c r="B50" s="7"/>
      <c r="C50" s="12"/>
      <c r="D50" s="6"/>
      <c r="E50" s="13"/>
      <c r="F50" s="7"/>
      <c r="G50" s="13"/>
      <c r="H50" s="9"/>
      <c r="I50" s="299"/>
      <c r="J50" s="89"/>
      <c r="K50" s="135"/>
      <c r="L50" s="90"/>
      <c r="M50" s="88"/>
      <c r="N50" s="90"/>
      <c r="O50" s="135"/>
      <c r="P50" s="89"/>
      <c r="Q50" s="13"/>
      <c r="R50" s="114"/>
      <c r="S50" s="13"/>
      <c r="T50" s="13"/>
      <c r="U50" s="88"/>
      <c r="V50" s="10"/>
      <c r="W50" s="12"/>
      <c r="X50" s="146"/>
      <c r="Y50" s="90"/>
      <c r="Z50" s="13"/>
      <c r="AA50" s="91"/>
      <c r="AB50" s="90"/>
      <c r="AC50" s="13"/>
      <c r="AD50" s="91"/>
      <c r="AE50" s="142"/>
      <c r="AF50" s="13"/>
      <c r="AG50" s="91"/>
      <c r="AH50" s="89"/>
      <c r="AI50" s="13"/>
      <c r="AJ50" s="94"/>
      <c r="AK50" s="90"/>
      <c r="AL50" s="13"/>
      <c r="AM50" s="11"/>
    </row>
    <row r="51" spans="1:39" ht="20.100000000000001" customHeight="1">
      <c r="A51" s="369" t="s">
        <v>138</v>
      </c>
      <c r="B51" s="7">
        <v>5</v>
      </c>
      <c r="C51" s="12" t="s">
        <v>132</v>
      </c>
      <c r="D51" s="123" t="s">
        <v>33</v>
      </c>
      <c r="E51" s="13"/>
      <c r="F51" s="123" t="s">
        <v>33</v>
      </c>
      <c r="G51" s="13"/>
      <c r="H51" s="9"/>
      <c r="I51" s="123" t="s">
        <v>33</v>
      </c>
      <c r="J51" s="89"/>
      <c r="K51" s="135"/>
      <c r="L51" s="90"/>
      <c r="M51" s="88"/>
      <c r="N51" s="90"/>
      <c r="O51" s="135"/>
      <c r="P51" s="89"/>
      <c r="Q51" s="13"/>
      <c r="R51" s="114"/>
      <c r="S51" s="13"/>
      <c r="T51" s="13"/>
      <c r="U51" s="88"/>
      <c r="V51" s="10"/>
      <c r="W51" s="12"/>
      <c r="X51" s="146"/>
      <c r="Y51" s="90"/>
      <c r="Z51" s="13"/>
      <c r="AA51" s="91"/>
      <c r="AB51" s="90"/>
      <c r="AC51" s="13"/>
      <c r="AD51" s="91"/>
      <c r="AE51" s="142"/>
      <c r="AF51" s="13"/>
      <c r="AG51" s="91"/>
      <c r="AH51" s="89"/>
      <c r="AI51" s="13"/>
      <c r="AJ51" s="94"/>
      <c r="AK51" s="90"/>
      <c r="AL51" s="13"/>
      <c r="AM51" s="11"/>
    </row>
    <row r="52" spans="1:39" ht="20.100000000000001" customHeight="1">
      <c r="A52" s="369"/>
      <c r="B52" s="7">
        <v>6</v>
      </c>
      <c r="C52" s="12" t="s">
        <v>169</v>
      </c>
      <c r="D52" s="123" t="s">
        <v>33</v>
      </c>
      <c r="E52" s="13"/>
      <c r="F52" s="123" t="s">
        <v>33</v>
      </c>
      <c r="G52" s="13"/>
      <c r="H52" s="9"/>
      <c r="I52" s="123" t="s">
        <v>33</v>
      </c>
      <c r="J52" s="89"/>
      <c r="K52" s="135"/>
      <c r="L52" s="90"/>
      <c r="M52" s="88"/>
      <c r="N52" s="90"/>
      <c r="O52" s="135"/>
      <c r="P52" s="89"/>
      <c r="Q52" s="13"/>
      <c r="R52" s="114"/>
      <c r="S52" s="13"/>
      <c r="T52" s="13"/>
      <c r="U52" s="88"/>
      <c r="V52" s="10"/>
      <c r="W52" s="12"/>
      <c r="X52" s="146"/>
      <c r="Y52" s="90"/>
      <c r="Z52" s="13"/>
      <c r="AA52" s="91"/>
      <c r="AB52" s="90"/>
      <c r="AC52" s="13"/>
      <c r="AD52" s="91"/>
      <c r="AE52" s="142"/>
      <c r="AF52" s="13"/>
      <c r="AG52" s="91"/>
      <c r="AH52" s="89"/>
      <c r="AI52" s="13"/>
      <c r="AJ52" s="94"/>
      <c r="AK52" s="90"/>
      <c r="AL52" s="13"/>
      <c r="AM52" s="11"/>
    </row>
    <row r="53" spans="1:39" ht="20.100000000000001" customHeight="1">
      <c r="A53" s="369"/>
      <c r="B53" s="7">
        <v>7</v>
      </c>
      <c r="C53" s="48" t="s">
        <v>170</v>
      </c>
      <c r="D53" s="123" t="s">
        <v>33</v>
      </c>
      <c r="E53" s="13"/>
      <c r="F53" s="123" t="s">
        <v>33</v>
      </c>
      <c r="G53" s="13"/>
      <c r="H53" s="9"/>
      <c r="I53" s="123" t="s">
        <v>33</v>
      </c>
      <c r="J53" s="89"/>
      <c r="K53" s="135"/>
      <c r="L53" s="90"/>
      <c r="M53" s="88"/>
      <c r="N53" s="90"/>
      <c r="O53" s="135"/>
      <c r="P53" s="89"/>
      <c r="Q53" s="13"/>
      <c r="R53" s="114"/>
      <c r="S53" s="13"/>
      <c r="T53" s="13"/>
      <c r="U53" s="88"/>
      <c r="V53" s="10"/>
      <c r="W53" s="12"/>
      <c r="X53" s="146"/>
      <c r="Y53" s="90"/>
      <c r="Z53" s="13"/>
      <c r="AA53" s="91"/>
      <c r="AB53" s="90"/>
      <c r="AC53" s="13"/>
      <c r="AD53" s="91"/>
      <c r="AE53" s="142"/>
      <c r="AF53" s="13"/>
      <c r="AG53" s="91"/>
      <c r="AH53" s="89"/>
      <c r="AI53" s="13"/>
      <c r="AJ53" s="94"/>
      <c r="AK53" s="90"/>
      <c r="AL53" s="13"/>
      <c r="AM53" s="11"/>
    </row>
    <row r="54" spans="1:39" ht="20.100000000000001" customHeight="1">
      <c r="A54" s="370"/>
      <c r="B54" s="7">
        <v>8</v>
      </c>
      <c r="C54" s="12" t="s">
        <v>366</v>
      </c>
      <c r="D54" s="123" t="s">
        <v>33</v>
      </c>
      <c r="E54" s="13"/>
      <c r="F54" s="123" t="s">
        <v>33</v>
      </c>
      <c r="G54" s="13"/>
      <c r="H54" s="9"/>
      <c r="I54" s="123" t="s">
        <v>33</v>
      </c>
      <c r="J54" s="89"/>
      <c r="K54" s="135"/>
      <c r="L54" s="90"/>
      <c r="M54" s="88"/>
      <c r="N54" s="90"/>
      <c r="O54" s="135"/>
      <c r="P54" s="89"/>
      <c r="Q54" s="13"/>
      <c r="R54" s="114"/>
      <c r="S54" s="13"/>
      <c r="T54" s="13"/>
      <c r="U54" s="88"/>
      <c r="V54" s="10"/>
      <c r="W54" s="12"/>
      <c r="X54" s="146"/>
      <c r="Y54" s="90"/>
      <c r="Z54" s="13"/>
      <c r="AA54" s="91"/>
      <c r="AB54" s="90"/>
      <c r="AC54" s="13"/>
      <c r="AD54" s="91"/>
      <c r="AE54" s="142"/>
      <c r="AF54" s="13"/>
      <c r="AG54" s="91"/>
      <c r="AH54" s="89"/>
      <c r="AI54" s="13"/>
      <c r="AJ54" s="94"/>
      <c r="AK54" s="90"/>
      <c r="AL54" s="13"/>
      <c r="AM54" s="11"/>
    </row>
    <row r="55" spans="1:39" ht="20.100000000000001" customHeight="1">
      <c r="A55" s="370"/>
      <c r="B55" s="7"/>
      <c r="C55" s="48"/>
      <c r="D55" s="6"/>
      <c r="E55" s="13"/>
      <c r="F55" s="7"/>
      <c r="G55" s="13"/>
      <c r="H55" s="9"/>
      <c r="I55" s="123" t="s">
        <v>33</v>
      </c>
      <c r="J55" s="89"/>
      <c r="K55" s="135"/>
      <c r="L55" s="90"/>
      <c r="M55" s="88"/>
      <c r="N55" s="90"/>
      <c r="O55" s="135"/>
      <c r="P55" s="89"/>
      <c r="Q55" s="13"/>
      <c r="R55" s="114"/>
      <c r="S55" s="13"/>
      <c r="T55" s="13"/>
      <c r="U55" s="88"/>
      <c r="V55" s="10"/>
      <c r="W55" s="12"/>
      <c r="X55" s="146"/>
      <c r="Y55" s="90"/>
      <c r="Z55" s="13"/>
      <c r="AA55" s="91"/>
      <c r="AB55" s="90"/>
      <c r="AC55" s="13"/>
      <c r="AD55" s="91"/>
      <c r="AE55" s="142"/>
      <c r="AF55" s="13"/>
      <c r="AG55" s="91"/>
      <c r="AH55" s="89"/>
      <c r="AI55" s="13"/>
      <c r="AJ55" s="94"/>
      <c r="AK55" s="90"/>
      <c r="AL55" s="13"/>
      <c r="AM55" s="11"/>
    </row>
    <row r="56" spans="1:39" ht="20.100000000000001" customHeight="1" thickBot="1">
      <c r="A56" s="371"/>
      <c r="B56" s="84"/>
      <c r="C56" s="85"/>
      <c r="D56" s="6"/>
      <c r="E56" s="13"/>
      <c r="F56" s="7"/>
      <c r="G56" s="13"/>
      <c r="H56" s="9"/>
      <c r="I56" s="316"/>
      <c r="J56" s="96"/>
      <c r="K56" s="138"/>
      <c r="L56" s="92"/>
      <c r="M56" s="148"/>
      <c r="N56" s="92"/>
      <c r="O56" s="138"/>
      <c r="P56" s="89"/>
      <c r="Q56" s="13"/>
      <c r="R56" s="114"/>
      <c r="S56" s="13"/>
      <c r="T56" s="13"/>
      <c r="U56" s="88"/>
      <c r="V56" s="156"/>
      <c r="W56" s="324"/>
      <c r="X56" s="146"/>
      <c r="Y56" s="92"/>
      <c r="Z56" s="158"/>
      <c r="AA56" s="93"/>
      <c r="AB56" s="92"/>
      <c r="AC56" s="158"/>
      <c r="AD56" s="93"/>
      <c r="AE56" s="143"/>
      <c r="AF56" s="158"/>
      <c r="AG56" s="93"/>
      <c r="AH56" s="96"/>
      <c r="AI56" s="158"/>
      <c r="AJ56" s="95"/>
      <c r="AK56" s="92"/>
      <c r="AL56" s="158"/>
      <c r="AM56" s="157"/>
    </row>
    <row r="63" spans="1:39">
      <c r="AF63" s="14">
        <v>942840</v>
      </c>
    </row>
    <row r="64" spans="1:39">
      <c r="AF64" s="14">
        <v>697272</v>
      </c>
    </row>
    <row r="65" spans="32:32">
      <c r="AF65" s="14">
        <f>AF63-AF64</f>
        <v>245568</v>
      </c>
    </row>
  </sheetData>
  <mergeCells count="19">
    <mergeCell ref="AK2:AL2"/>
    <mergeCell ref="AB2:AC2"/>
    <mergeCell ref="AE2:AF2"/>
    <mergeCell ref="AH2:AI2"/>
    <mergeCell ref="AI1:AJ1"/>
    <mergeCell ref="A51:A56"/>
    <mergeCell ref="P1:U1"/>
    <mergeCell ref="D1:H1"/>
    <mergeCell ref="J2:K2"/>
    <mergeCell ref="L2:M2"/>
    <mergeCell ref="N2:O2"/>
    <mergeCell ref="A5:A34"/>
    <mergeCell ref="A36:A42"/>
    <mergeCell ref="A44:A49"/>
    <mergeCell ref="Z1:AA1"/>
    <mergeCell ref="AC1:AD1"/>
    <mergeCell ref="AF1:AG1"/>
    <mergeCell ref="V1:W1"/>
    <mergeCell ref="Y2:Z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V419"/>
  <sheetViews>
    <sheetView topLeftCell="A94" zoomScaleNormal="100" workbookViewId="0">
      <selection activeCell="C115" sqref="C115"/>
    </sheetView>
  </sheetViews>
  <sheetFormatPr defaultRowHeight="23.1" customHeight="1"/>
  <cols>
    <col min="1" max="1" width="39.7109375" style="4" customWidth="1"/>
    <col min="2" max="2" width="17.5703125" style="4" customWidth="1"/>
    <col min="3" max="3" width="20.28515625" style="167" customWidth="1"/>
    <col min="4" max="4" width="38.5703125" style="4" customWidth="1"/>
    <col min="5" max="5" width="17.28515625" style="4" customWidth="1"/>
    <col min="6" max="6" width="20" style="4" customWidth="1"/>
    <col min="7" max="7" width="12.85546875" style="4" customWidth="1"/>
    <col min="8" max="8" width="14.140625" style="170" customWidth="1"/>
    <col min="9" max="9" width="16" style="170" bestFit="1" customWidth="1"/>
    <col min="10" max="10" width="9.140625" style="4"/>
    <col min="11" max="11" width="16.42578125" style="4" customWidth="1"/>
    <col min="12" max="12" width="21.5703125" style="4" customWidth="1"/>
    <col min="13" max="13" width="10.5703125" style="4" customWidth="1"/>
    <col min="14" max="14" width="12.7109375" style="4" customWidth="1"/>
    <col min="15" max="15" width="14.85546875" style="4" bestFit="1" customWidth="1"/>
    <col min="16" max="16" width="9.140625" style="4"/>
    <col min="17" max="17" width="12.28515625" style="4" customWidth="1"/>
    <col min="18" max="18" width="15" style="4" bestFit="1" customWidth="1"/>
    <col min="19" max="19" width="9.140625" style="4"/>
    <col min="20" max="20" width="12.7109375" style="4" customWidth="1"/>
    <col min="21" max="21" width="13.7109375" style="4" customWidth="1"/>
    <col min="22" max="22" width="9.140625" style="4"/>
    <col min="23" max="23" width="12.7109375" style="4" customWidth="1"/>
    <col min="24" max="24" width="13.42578125" style="4" customWidth="1"/>
    <col min="25" max="16384" width="9.140625" style="4"/>
  </cols>
  <sheetData>
    <row r="1" spans="1:6" ht="23.1" customHeight="1" thickBot="1">
      <c r="A1" s="416" t="s">
        <v>307</v>
      </c>
      <c r="B1" s="417"/>
      <c r="C1" s="417"/>
      <c r="D1" s="417"/>
      <c r="E1" s="417"/>
      <c r="F1" s="418"/>
    </row>
    <row r="2" spans="1:6" ht="47.25" customHeight="1">
      <c r="A2" s="190" t="s">
        <v>308</v>
      </c>
      <c r="B2" s="191" t="s">
        <v>379</v>
      </c>
      <c r="C2" s="192" t="s">
        <v>325</v>
      </c>
      <c r="D2" s="190" t="s">
        <v>308</v>
      </c>
      <c r="E2" s="191" t="s">
        <v>379</v>
      </c>
      <c r="F2" s="192" t="s">
        <v>325</v>
      </c>
    </row>
    <row r="3" spans="1:6" ht="23.1" customHeight="1">
      <c r="A3" s="348" t="s">
        <v>309</v>
      </c>
      <c r="B3" s="349" t="s">
        <v>327</v>
      </c>
      <c r="C3" s="151">
        <v>0</v>
      </c>
      <c r="D3" s="348" t="s">
        <v>34</v>
      </c>
      <c r="E3" s="349" t="s">
        <v>328</v>
      </c>
      <c r="F3" s="245">
        <f>C282+F264+I267</f>
        <v>119745.93999999999</v>
      </c>
    </row>
    <row r="4" spans="1:6" ht="32.25" customHeight="1">
      <c r="A4" s="348" t="s">
        <v>1</v>
      </c>
      <c r="B4" s="349" t="s">
        <v>328</v>
      </c>
      <c r="C4" s="151">
        <f>C53+F30</f>
        <v>118642.07999999997</v>
      </c>
      <c r="D4" s="189" t="s">
        <v>189</v>
      </c>
      <c r="E4" s="349" t="s">
        <v>328</v>
      </c>
      <c r="F4" s="279">
        <f>C233+F229</f>
        <v>4150.01</v>
      </c>
    </row>
    <row r="5" spans="1:6" ht="23.1" customHeight="1">
      <c r="A5" s="348" t="s">
        <v>32</v>
      </c>
      <c r="B5" s="349" t="s">
        <v>328</v>
      </c>
      <c r="C5" s="151">
        <f>C77+F75</f>
        <v>251066</v>
      </c>
      <c r="D5" s="189" t="s">
        <v>111</v>
      </c>
      <c r="E5" s="349" t="s">
        <v>327</v>
      </c>
      <c r="F5" s="135">
        <v>0</v>
      </c>
    </row>
    <row r="6" spans="1:6" ht="23.1" customHeight="1">
      <c r="A6" s="189" t="s">
        <v>161</v>
      </c>
      <c r="B6" s="349" t="s">
        <v>327</v>
      </c>
      <c r="C6" s="151">
        <v>0</v>
      </c>
      <c r="D6" s="348" t="s">
        <v>311</v>
      </c>
      <c r="E6" s="349" t="s">
        <v>327</v>
      </c>
      <c r="F6" s="135">
        <v>0</v>
      </c>
    </row>
    <row r="7" spans="1:6" ht="23.1" customHeight="1">
      <c r="A7" s="348" t="s">
        <v>45</v>
      </c>
      <c r="B7" s="349" t="s">
        <v>328</v>
      </c>
      <c r="C7" s="151">
        <f>C82+F96+I83+L82+O83</f>
        <v>118560</v>
      </c>
      <c r="D7" s="189" t="s">
        <v>29</v>
      </c>
      <c r="E7" s="349" t="s">
        <v>328</v>
      </c>
      <c r="F7" s="245">
        <f>C287+F303+I290</f>
        <v>158290.08000000002</v>
      </c>
    </row>
    <row r="8" spans="1:6" ht="23.1" customHeight="1">
      <c r="A8" s="189" t="s">
        <v>5</v>
      </c>
      <c r="B8" s="349" t="s">
        <v>328</v>
      </c>
      <c r="C8" s="151">
        <f>C119+F118+I117+L104+O101+R101</f>
        <v>286631.87</v>
      </c>
      <c r="D8" s="348" t="s">
        <v>8</v>
      </c>
      <c r="E8" s="349" t="s">
        <v>328</v>
      </c>
      <c r="F8" s="245">
        <f>C310+F327+I309</f>
        <v>113400.01</v>
      </c>
    </row>
    <row r="9" spans="1:6" ht="23.1" customHeight="1">
      <c r="A9" s="189" t="s">
        <v>35</v>
      </c>
      <c r="B9" s="349" t="s">
        <v>328</v>
      </c>
      <c r="C9" s="151">
        <f>C147</f>
        <v>131341.53999999998</v>
      </c>
      <c r="D9" s="348" t="s">
        <v>28</v>
      </c>
      <c r="E9" s="349" t="s">
        <v>328</v>
      </c>
      <c r="F9" s="245">
        <f>C350+F334+I333+L332</f>
        <v>132676.66999999998</v>
      </c>
    </row>
    <row r="10" spans="1:6" ht="23.1" customHeight="1">
      <c r="A10" s="348" t="s">
        <v>112</v>
      </c>
      <c r="B10" s="349" t="s">
        <v>328</v>
      </c>
      <c r="C10" s="350">
        <f>C152</f>
        <v>1600</v>
      </c>
      <c r="D10" s="348" t="s">
        <v>312</v>
      </c>
      <c r="E10" s="349" t="s">
        <v>328</v>
      </c>
      <c r="F10" s="245">
        <f>C355</f>
        <v>1600</v>
      </c>
    </row>
    <row r="11" spans="1:6" ht="23.1" customHeight="1">
      <c r="A11" s="348" t="s">
        <v>27</v>
      </c>
      <c r="B11" s="349" t="s">
        <v>328</v>
      </c>
      <c r="C11" s="151">
        <f>C182+F158+I159</f>
        <v>117880</v>
      </c>
      <c r="D11" s="189" t="s">
        <v>319</v>
      </c>
      <c r="E11" s="349" t="s">
        <v>328</v>
      </c>
      <c r="F11" s="245">
        <f>C363</f>
        <v>32000</v>
      </c>
    </row>
    <row r="12" spans="1:6" ht="23.1" customHeight="1">
      <c r="A12" s="348" t="s">
        <v>314</v>
      </c>
      <c r="B12" s="349" t="s">
        <v>327</v>
      </c>
      <c r="C12" s="151">
        <v>0</v>
      </c>
      <c r="D12" s="348" t="s">
        <v>313</v>
      </c>
      <c r="E12" s="349" t="s">
        <v>327</v>
      </c>
      <c r="F12" s="135">
        <v>0</v>
      </c>
    </row>
    <row r="13" spans="1:6" ht="28.5">
      <c r="A13" s="351" t="s">
        <v>192</v>
      </c>
      <c r="B13" s="349" t="s">
        <v>328</v>
      </c>
      <c r="C13" s="151">
        <f>C187+F187+I187</f>
        <v>4530</v>
      </c>
      <c r="D13" s="189" t="s">
        <v>101</v>
      </c>
      <c r="E13" s="349" t="s">
        <v>328</v>
      </c>
      <c r="F13" s="245">
        <f>C370</f>
        <v>7200</v>
      </c>
    </row>
    <row r="14" spans="1:6" ht="28.5">
      <c r="A14" s="348" t="s">
        <v>315</v>
      </c>
      <c r="B14" s="349" t="s">
        <v>327</v>
      </c>
      <c r="C14" s="151">
        <v>0</v>
      </c>
      <c r="D14" s="351" t="s">
        <v>102</v>
      </c>
      <c r="E14" s="349" t="s">
        <v>328</v>
      </c>
      <c r="F14" s="245">
        <f>C375</f>
        <v>2400</v>
      </c>
    </row>
    <row r="15" spans="1:6" ht="23.1" customHeight="1">
      <c r="A15" s="348" t="s">
        <v>316</v>
      </c>
      <c r="B15" s="349" t="s">
        <v>327</v>
      </c>
      <c r="C15" s="151">
        <v>0</v>
      </c>
      <c r="D15" s="189" t="s">
        <v>92</v>
      </c>
      <c r="E15" s="349" t="s">
        <v>327</v>
      </c>
      <c r="F15" s="135">
        <v>0</v>
      </c>
    </row>
    <row r="16" spans="1:6" ht="23.1" customHeight="1">
      <c r="A16" s="348" t="s">
        <v>100</v>
      </c>
      <c r="B16" s="349" t="s">
        <v>328</v>
      </c>
      <c r="C16" s="350">
        <f>C192+F192+I194+L195+O192</f>
        <v>15360</v>
      </c>
      <c r="D16" s="348" t="s">
        <v>320</v>
      </c>
      <c r="E16" s="349" t="s">
        <v>327</v>
      </c>
      <c r="F16" s="135">
        <v>0</v>
      </c>
    </row>
    <row r="17" spans="1:15" ht="23.1" customHeight="1">
      <c r="A17" s="348" t="s">
        <v>317</v>
      </c>
      <c r="B17" s="349" t="s">
        <v>327</v>
      </c>
      <c r="C17" s="151">
        <v>0</v>
      </c>
      <c r="D17" s="189" t="s">
        <v>30</v>
      </c>
      <c r="E17" s="349" t="s">
        <v>328</v>
      </c>
      <c r="F17" s="279">
        <f>C398+F380</f>
        <v>147816.9</v>
      </c>
    </row>
    <row r="18" spans="1:15" ht="23.1" customHeight="1">
      <c r="A18" s="189" t="s">
        <v>194</v>
      </c>
      <c r="B18" s="349" t="s">
        <v>328</v>
      </c>
      <c r="C18" s="350">
        <f>C200+F200</f>
        <v>2700</v>
      </c>
      <c r="D18" s="348" t="s">
        <v>104</v>
      </c>
      <c r="E18" s="349" t="s">
        <v>328</v>
      </c>
      <c r="F18" s="245">
        <f>C404</f>
        <v>3200</v>
      </c>
    </row>
    <row r="19" spans="1:15" ht="23.1" customHeight="1">
      <c r="A19" s="348" t="s">
        <v>145</v>
      </c>
      <c r="B19" s="349" t="s">
        <v>327</v>
      </c>
      <c r="C19" s="151">
        <v>0</v>
      </c>
      <c r="D19" s="348" t="s">
        <v>321</v>
      </c>
      <c r="E19" s="349" t="s">
        <v>327</v>
      </c>
      <c r="F19" s="135">
        <v>0</v>
      </c>
    </row>
    <row r="20" spans="1:15" ht="23.1" customHeight="1">
      <c r="A20" s="189" t="s">
        <v>31</v>
      </c>
      <c r="B20" s="349" t="s">
        <v>328</v>
      </c>
      <c r="C20" s="352">
        <f>C224+F222+I221+L205</f>
        <v>264034.95</v>
      </c>
      <c r="D20" s="348" t="s">
        <v>322</v>
      </c>
      <c r="E20" s="349" t="s">
        <v>327</v>
      </c>
      <c r="F20" s="135">
        <v>0</v>
      </c>
    </row>
    <row r="21" spans="1:15" ht="23.1" customHeight="1">
      <c r="A21" s="189" t="s">
        <v>318</v>
      </c>
      <c r="B21" s="349" t="s">
        <v>327</v>
      </c>
      <c r="C21" s="151">
        <v>0</v>
      </c>
      <c r="D21" s="348" t="s">
        <v>130</v>
      </c>
      <c r="E21" s="349" t="s">
        <v>328</v>
      </c>
      <c r="F21" s="279">
        <f>C412+F409+I409</f>
        <v>5830</v>
      </c>
    </row>
    <row r="22" spans="1:15" ht="23.1" customHeight="1">
      <c r="A22" s="348" t="s">
        <v>310</v>
      </c>
      <c r="B22" s="349" t="s">
        <v>327</v>
      </c>
      <c r="C22" s="151">
        <v>0</v>
      </c>
      <c r="D22" s="348" t="s">
        <v>323</v>
      </c>
      <c r="E22" s="349" t="s">
        <v>327</v>
      </c>
      <c r="F22" s="135">
        <v>0</v>
      </c>
    </row>
    <row r="23" spans="1:15" ht="23.1" customHeight="1" thickBot="1">
      <c r="A23" s="353" t="s">
        <v>6</v>
      </c>
      <c r="B23" s="354" t="s">
        <v>328</v>
      </c>
      <c r="C23" s="355">
        <f>C259+F255</f>
        <v>275496.76</v>
      </c>
      <c r="D23" s="353" t="s">
        <v>103</v>
      </c>
      <c r="E23" s="354" t="s">
        <v>328</v>
      </c>
      <c r="F23" s="280">
        <f>C417+F417+I417+L417</f>
        <v>6480</v>
      </c>
    </row>
    <row r="24" spans="1:15" ht="23.1" customHeight="1" thickBot="1"/>
    <row r="25" spans="1:15" ht="23.1" customHeight="1" thickBot="1">
      <c r="A25" s="413" t="s">
        <v>329</v>
      </c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5"/>
    </row>
    <row r="26" spans="1:15" ht="23.1" customHeight="1">
      <c r="A26" s="407" t="s">
        <v>1</v>
      </c>
      <c r="B26" s="408"/>
      <c r="C26" s="408"/>
      <c r="D26" s="408"/>
      <c r="E26" s="408"/>
      <c r="F26" s="409"/>
      <c r="H26" s="4"/>
      <c r="I26" s="4"/>
    </row>
    <row r="27" spans="1:15" ht="23.1" customHeight="1">
      <c r="A27" s="395" t="s">
        <v>324</v>
      </c>
      <c r="B27" s="396"/>
      <c r="C27" s="396"/>
      <c r="D27" s="396" t="s">
        <v>303</v>
      </c>
      <c r="E27" s="396"/>
      <c r="F27" s="397"/>
      <c r="H27" s="4"/>
      <c r="I27" s="4"/>
    </row>
    <row r="28" spans="1:15" ht="36.75" customHeight="1">
      <c r="A28" s="188" t="s">
        <v>186</v>
      </c>
      <c r="B28" s="31" t="s">
        <v>250</v>
      </c>
      <c r="C28" s="165" t="s">
        <v>187</v>
      </c>
      <c r="D28" s="159" t="s">
        <v>186</v>
      </c>
      <c r="E28" s="31" t="s">
        <v>250</v>
      </c>
      <c r="F28" s="211" t="s">
        <v>187</v>
      </c>
      <c r="H28" s="4"/>
      <c r="I28" s="4"/>
    </row>
    <row r="29" spans="1:15" ht="23.1" customHeight="1">
      <c r="A29" s="10"/>
      <c r="B29" s="201" t="s">
        <v>280</v>
      </c>
      <c r="C29" s="202">
        <v>5000</v>
      </c>
      <c r="D29" s="206"/>
      <c r="E29" s="201" t="s">
        <v>284</v>
      </c>
      <c r="F29" s="212">
        <v>469.13</v>
      </c>
      <c r="H29" s="4"/>
      <c r="I29" s="4"/>
    </row>
    <row r="30" spans="1:15" ht="23.1" customHeight="1">
      <c r="A30" s="10"/>
      <c r="B30" s="201" t="s">
        <v>281</v>
      </c>
      <c r="C30" s="202">
        <v>4953.54</v>
      </c>
      <c r="D30" s="206"/>
      <c r="E30" s="200" t="s">
        <v>326</v>
      </c>
      <c r="F30" s="213">
        <f>F29</f>
        <v>469.13</v>
      </c>
      <c r="H30" s="4"/>
      <c r="I30" s="4"/>
    </row>
    <row r="31" spans="1:15" ht="23.1" customHeight="1">
      <c r="A31" s="10"/>
      <c r="B31" s="201" t="s">
        <v>282</v>
      </c>
      <c r="C31" s="202">
        <v>5000</v>
      </c>
      <c r="D31" s="206"/>
      <c r="E31" s="7"/>
      <c r="F31" s="11"/>
      <c r="H31" s="4"/>
      <c r="I31" s="4"/>
    </row>
    <row r="32" spans="1:15" ht="23.1" customHeight="1">
      <c r="A32" s="10"/>
      <c r="B32" s="201" t="s">
        <v>299</v>
      </c>
      <c r="C32" s="202">
        <v>4168.29</v>
      </c>
      <c r="D32" s="206"/>
      <c r="E32" s="7"/>
      <c r="F32" s="11"/>
      <c r="H32" s="4"/>
      <c r="I32" s="4"/>
    </row>
    <row r="33" spans="1:9" ht="23.1" customHeight="1">
      <c r="A33" s="10"/>
      <c r="B33" s="201" t="s">
        <v>283</v>
      </c>
      <c r="C33" s="202">
        <v>5000</v>
      </c>
      <c r="D33" s="206"/>
      <c r="E33" s="7"/>
      <c r="F33" s="11"/>
      <c r="H33" s="4"/>
      <c r="I33" s="4"/>
    </row>
    <row r="34" spans="1:9" ht="23.1" customHeight="1">
      <c r="A34" s="10"/>
      <c r="B34" s="201" t="s">
        <v>296</v>
      </c>
      <c r="C34" s="202">
        <v>4953.54</v>
      </c>
      <c r="D34" s="206"/>
      <c r="E34" s="7"/>
      <c r="F34" s="11"/>
      <c r="H34" s="4"/>
      <c r="I34" s="4"/>
    </row>
    <row r="35" spans="1:9" ht="23.1" customHeight="1">
      <c r="A35" s="10"/>
      <c r="B35" s="201" t="s">
        <v>284</v>
      </c>
      <c r="C35" s="202">
        <v>5000</v>
      </c>
      <c r="D35" s="206"/>
      <c r="E35" s="7"/>
      <c r="F35" s="11"/>
      <c r="H35" s="4"/>
      <c r="I35" s="4"/>
    </row>
    <row r="36" spans="1:9" ht="23.1" customHeight="1">
      <c r="A36" s="10"/>
      <c r="B36" s="201" t="s">
        <v>300</v>
      </c>
      <c r="C36" s="202">
        <v>4953.54</v>
      </c>
      <c r="D36" s="206"/>
      <c r="E36" s="7"/>
      <c r="F36" s="11"/>
      <c r="H36" s="4"/>
      <c r="I36" s="4"/>
    </row>
    <row r="37" spans="1:9" ht="23.1" customHeight="1">
      <c r="A37" s="10"/>
      <c r="B37" s="201" t="s">
        <v>285</v>
      </c>
      <c r="C37" s="202">
        <v>5000</v>
      </c>
      <c r="D37" s="206"/>
      <c r="E37" s="7"/>
      <c r="F37" s="11"/>
      <c r="H37" s="4"/>
      <c r="I37" s="4"/>
    </row>
    <row r="38" spans="1:9" ht="23.1" customHeight="1">
      <c r="A38" s="10"/>
      <c r="B38" s="201" t="s">
        <v>301</v>
      </c>
      <c r="C38" s="202">
        <v>4953.54</v>
      </c>
      <c r="D38" s="206"/>
      <c r="E38" s="7"/>
      <c r="F38" s="11"/>
      <c r="H38" s="4"/>
      <c r="I38" s="4"/>
    </row>
    <row r="39" spans="1:9" ht="23.1" customHeight="1">
      <c r="A39" s="10"/>
      <c r="B39" s="201" t="s">
        <v>275</v>
      </c>
      <c r="C39" s="202">
        <v>4953.54</v>
      </c>
      <c r="D39" s="206"/>
      <c r="E39" s="7"/>
      <c r="F39" s="11"/>
      <c r="H39" s="4"/>
      <c r="I39" s="4"/>
    </row>
    <row r="40" spans="1:9" ht="23.1" customHeight="1">
      <c r="A40" s="10"/>
      <c r="B40" s="201" t="s">
        <v>293</v>
      </c>
      <c r="C40" s="202">
        <v>4953.54</v>
      </c>
      <c r="D40" s="206"/>
      <c r="E40" s="7"/>
      <c r="F40" s="11"/>
      <c r="H40" s="4"/>
      <c r="I40" s="4"/>
    </row>
    <row r="41" spans="1:9" ht="23.1" customHeight="1">
      <c r="A41" s="10"/>
      <c r="B41" s="201" t="s">
        <v>298</v>
      </c>
      <c r="C41" s="202">
        <v>5000</v>
      </c>
      <c r="D41" s="206"/>
      <c r="E41" s="7"/>
      <c r="F41" s="11"/>
      <c r="H41" s="4"/>
      <c r="I41" s="4"/>
    </row>
    <row r="42" spans="1:9" ht="23.1" customHeight="1">
      <c r="A42" s="10"/>
      <c r="B42" s="201" t="s">
        <v>286</v>
      </c>
      <c r="C42" s="202">
        <v>4953.54</v>
      </c>
      <c r="D42" s="206"/>
      <c r="E42" s="7"/>
      <c r="F42" s="11"/>
      <c r="H42" s="4"/>
      <c r="I42" s="4"/>
    </row>
    <row r="43" spans="1:9" ht="23.1" customHeight="1">
      <c r="A43" s="10"/>
      <c r="B43" s="201" t="s">
        <v>302</v>
      </c>
      <c r="C43" s="202">
        <v>4562.18</v>
      </c>
      <c r="D43" s="206"/>
      <c r="E43" s="7"/>
      <c r="F43" s="11"/>
      <c r="H43" s="4"/>
      <c r="I43" s="4"/>
    </row>
    <row r="44" spans="1:9" ht="23.1" customHeight="1">
      <c r="A44" s="10"/>
      <c r="B44" s="201" t="s">
        <v>287</v>
      </c>
      <c r="C44" s="202">
        <v>4953.54</v>
      </c>
      <c r="D44" s="206"/>
      <c r="E44" s="7"/>
      <c r="F44" s="11"/>
      <c r="H44" s="4"/>
      <c r="I44" s="4"/>
    </row>
    <row r="45" spans="1:9" ht="23.1" customHeight="1">
      <c r="A45" s="10"/>
      <c r="B45" s="201" t="s">
        <v>288</v>
      </c>
      <c r="C45" s="202">
        <v>5000</v>
      </c>
      <c r="D45" s="206"/>
      <c r="E45" s="7"/>
      <c r="F45" s="11"/>
      <c r="H45" s="4"/>
      <c r="I45" s="4"/>
    </row>
    <row r="46" spans="1:9" ht="23.1" customHeight="1">
      <c r="A46" s="10"/>
      <c r="B46" s="201" t="s">
        <v>289</v>
      </c>
      <c r="C46" s="202">
        <v>4953.54</v>
      </c>
      <c r="D46" s="206"/>
      <c r="E46" s="7"/>
      <c r="F46" s="11"/>
      <c r="H46" s="4"/>
      <c r="I46" s="4"/>
    </row>
    <row r="47" spans="1:9" ht="23.1" customHeight="1">
      <c r="A47" s="10"/>
      <c r="B47" s="201" t="s">
        <v>279</v>
      </c>
      <c r="C47" s="202">
        <v>5000</v>
      </c>
      <c r="D47" s="206"/>
      <c r="E47" s="7"/>
      <c r="F47" s="11"/>
      <c r="H47" s="4"/>
      <c r="I47" s="4"/>
    </row>
    <row r="48" spans="1:9" ht="23.1" customHeight="1">
      <c r="A48" s="10"/>
      <c r="B48" s="201" t="s">
        <v>290</v>
      </c>
      <c r="C48" s="202">
        <v>4953.54</v>
      </c>
      <c r="D48" s="206"/>
      <c r="E48" s="7"/>
      <c r="F48" s="11"/>
      <c r="H48" s="4"/>
      <c r="I48" s="4"/>
    </row>
    <row r="49" spans="1:12" ht="23.1" customHeight="1">
      <c r="A49" s="10"/>
      <c r="B49" s="201" t="s">
        <v>251</v>
      </c>
      <c r="C49" s="202">
        <v>5000</v>
      </c>
      <c r="D49" s="206"/>
      <c r="E49" s="7"/>
      <c r="F49" s="11"/>
      <c r="H49" s="4"/>
      <c r="I49" s="4"/>
    </row>
    <row r="50" spans="1:12" ht="23.1" customHeight="1">
      <c r="A50" s="10"/>
      <c r="B50" s="201" t="s">
        <v>291</v>
      </c>
      <c r="C50" s="202">
        <v>4953.54</v>
      </c>
      <c r="D50" s="206"/>
      <c r="E50" s="7"/>
      <c r="F50" s="11"/>
      <c r="H50" s="4"/>
      <c r="I50" s="4"/>
    </row>
    <row r="51" spans="1:12" ht="23.1" customHeight="1">
      <c r="A51" s="10"/>
      <c r="B51" s="201" t="s">
        <v>278</v>
      </c>
      <c r="C51" s="202">
        <v>5000</v>
      </c>
      <c r="D51" s="206"/>
      <c r="E51" s="7"/>
      <c r="F51" s="11"/>
      <c r="H51" s="4"/>
      <c r="I51" s="4"/>
    </row>
    <row r="52" spans="1:12" ht="23.1" customHeight="1">
      <c r="A52" s="10"/>
      <c r="B52" s="201" t="s">
        <v>292</v>
      </c>
      <c r="C52" s="202">
        <v>4953.54</v>
      </c>
      <c r="D52" s="206"/>
      <c r="E52" s="7"/>
      <c r="F52" s="11"/>
      <c r="H52" s="4"/>
      <c r="I52" s="4"/>
    </row>
    <row r="53" spans="1:12" ht="23.1" customHeight="1" thickBot="1">
      <c r="A53" s="156"/>
      <c r="B53" s="214" t="s">
        <v>326</v>
      </c>
      <c r="C53" s="215">
        <f>SUM(C29:C52)</f>
        <v>118172.94999999997</v>
      </c>
      <c r="D53" s="216"/>
      <c r="E53" s="84"/>
      <c r="F53" s="157"/>
      <c r="H53" s="4"/>
      <c r="I53" s="4"/>
    </row>
    <row r="54" spans="1:12" ht="23.1" customHeight="1">
      <c r="A54" s="410" t="s">
        <v>32</v>
      </c>
      <c r="B54" s="411"/>
      <c r="C54" s="411"/>
      <c r="D54" s="411"/>
      <c r="E54" s="411"/>
      <c r="F54" s="412"/>
      <c r="G54" s="177"/>
      <c r="H54" s="177"/>
      <c r="I54" s="177"/>
      <c r="J54" s="177"/>
      <c r="K54" s="163"/>
      <c r="L54" s="163"/>
    </row>
    <row r="55" spans="1:12" ht="23.1" customHeight="1">
      <c r="A55" s="395" t="s">
        <v>19</v>
      </c>
      <c r="B55" s="396"/>
      <c r="C55" s="396"/>
      <c r="D55" s="396" t="s">
        <v>20</v>
      </c>
      <c r="E55" s="396"/>
      <c r="F55" s="397"/>
      <c r="G55" s="163"/>
      <c r="H55" s="176"/>
      <c r="I55" s="176"/>
      <c r="J55" s="163"/>
      <c r="K55" s="163"/>
      <c r="L55" s="163"/>
    </row>
    <row r="56" spans="1:12" ht="28.5">
      <c r="A56" s="188" t="s">
        <v>186</v>
      </c>
      <c r="B56" s="31" t="s">
        <v>250</v>
      </c>
      <c r="C56" s="165" t="s">
        <v>187</v>
      </c>
      <c r="D56" s="159" t="s">
        <v>186</v>
      </c>
      <c r="E56" s="31" t="s">
        <v>250</v>
      </c>
      <c r="F56" s="211" t="s">
        <v>187</v>
      </c>
      <c r="G56" s="163"/>
      <c r="H56" s="176"/>
      <c r="I56" s="176"/>
      <c r="J56" s="163"/>
      <c r="K56" s="163"/>
    </row>
    <row r="57" spans="1:12" s="8" customFormat="1" ht="23.1" customHeight="1">
      <c r="A57" s="10"/>
      <c r="B57" s="201" t="s">
        <v>255</v>
      </c>
      <c r="C57" s="202">
        <v>6000</v>
      </c>
      <c r="D57" s="206"/>
      <c r="E57" s="201" t="s">
        <v>281</v>
      </c>
      <c r="F57" s="212">
        <v>6400</v>
      </c>
      <c r="G57" s="203"/>
      <c r="H57" s="16"/>
      <c r="I57" s="16"/>
      <c r="J57" s="16"/>
      <c r="K57" s="16"/>
    </row>
    <row r="58" spans="1:12" s="8" customFormat="1" ht="23.1" customHeight="1">
      <c r="A58" s="10"/>
      <c r="B58" s="201" t="s">
        <v>256</v>
      </c>
      <c r="C58" s="202">
        <v>7200</v>
      </c>
      <c r="D58" s="206"/>
      <c r="E58" s="201" t="s">
        <v>282</v>
      </c>
      <c r="F58" s="212">
        <v>6826</v>
      </c>
      <c r="G58" s="203"/>
      <c r="H58" s="16"/>
      <c r="I58" s="16"/>
      <c r="J58" s="16"/>
      <c r="K58" s="16"/>
    </row>
    <row r="59" spans="1:12" s="8" customFormat="1" ht="23.1" customHeight="1">
      <c r="A59" s="234"/>
      <c r="B59" s="201" t="s">
        <v>271</v>
      </c>
      <c r="C59" s="202">
        <v>9000</v>
      </c>
      <c r="D59" s="206"/>
      <c r="E59" s="201" t="s">
        <v>299</v>
      </c>
      <c r="F59" s="212">
        <v>6400</v>
      </c>
      <c r="G59" s="203"/>
      <c r="H59" s="16"/>
      <c r="I59" s="16"/>
      <c r="J59" s="16"/>
      <c r="K59" s="16"/>
    </row>
    <row r="60" spans="1:12" s="8" customFormat="1" ht="23.1" customHeight="1">
      <c r="A60" s="234"/>
      <c r="B60" s="201" t="s">
        <v>257</v>
      </c>
      <c r="C60" s="202">
        <v>7200</v>
      </c>
      <c r="D60" s="206"/>
      <c r="E60" s="201" t="s">
        <v>283</v>
      </c>
      <c r="F60" s="212">
        <v>9600</v>
      </c>
      <c r="G60" s="203"/>
      <c r="H60" s="16"/>
      <c r="I60" s="16"/>
      <c r="J60" s="16"/>
      <c r="K60" s="16"/>
    </row>
    <row r="61" spans="1:12" s="8" customFormat="1" ht="23.1" customHeight="1">
      <c r="A61" s="234"/>
      <c r="B61" s="201" t="s">
        <v>272</v>
      </c>
      <c r="C61" s="202">
        <v>9000</v>
      </c>
      <c r="D61" s="206"/>
      <c r="E61" s="201" t="s">
        <v>296</v>
      </c>
      <c r="F61" s="212">
        <v>6400</v>
      </c>
      <c r="G61" s="203"/>
      <c r="H61" s="16"/>
      <c r="I61" s="16"/>
      <c r="J61" s="16"/>
      <c r="K61" s="16"/>
    </row>
    <row r="62" spans="1:12" s="8" customFormat="1" ht="23.1" customHeight="1">
      <c r="A62" s="234"/>
      <c r="B62" s="201" t="s">
        <v>259</v>
      </c>
      <c r="C62" s="202">
        <v>7200</v>
      </c>
      <c r="D62" s="206"/>
      <c r="E62" s="201" t="s">
        <v>284</v>
      </c>
      <c r="F62" s="212">
        <v>6400</v>
      </c>
      <c r="G62" s="203"/>
      <c r="H62" s="16"/>
      <c r="I62" s="16"/>
      <c r="J62" s="16"/>
      <c r="K62" s="16"/>
    </row>
    <row r="63" spans="1:12" s="8" customFormat="1" ht="23.1" customHeight="1">
      <c r="A63" s="234"/>
      <c r="B63" s="201" t="s">
        <v>273</v>
      </c>
      <c r="C63" s="202">
        <v>6000</v>
      </c>
      <c r="D63" s="206"/>
      <c r="E63" s="201" t="s">
        <v>300</v>
      </c>
      <c r="F63" s="212">
        <v>6400</v>
      </c>
      <c r="G63" s="203"/>
      <c r="H63" s="16"/>
      <c r="I63" s="16"/>
      <c r="J63" s="16"/>
      <c r="K63" s="16"/>
    </row>
    <row r="64" spans="1:12" s="8" customFormat="1" ht="23.1" customHeight="1">
      <c r="A64" s="234"/>
      <c r="B64" s="201" t="s">
        <v>252</v>
      </c>
      <c r="C64" s="202">
        <v>6000</v>
      </c>
      <c r="D64" s="206"/>
      <c r="E64" s="201" t="s">
        <v>285</v>
      </c>
      <c r="F64" s="212">
        <v>6400</v>
      </c>
      <c r="G64" s="203"/>
      <c r="H64" s="16"/>
      <c r="I64" s="16"/>
      <c r="J64" s="16"/>
      <c r="K64" s="16"/>
    </row>
    <row r="65" spans="1:16" s="8" customFormat="1" ht="23.1" customHeight="1">
      <c r="A65" s="234"/>
      <c r="B65" s="201" t="s">
        <v>274</v>
      </c>
      <c r="C65" s="202">
        <v>6000</v>
      </c>
      <c r="D65" s="206"/>
      <c r="E65" s="201" t="s">
        <v>301</v>
      </c>
      <c r="F65" s="212">
        <v>6400</v>
      </c>
      <c r="G65" s="203"/>
      <c r="H65" s="16"/>
      <c r="I65" s="16"/>
      <c r="J65" s="16"/>
      <c r="K65" s="16"/>
    </row>
    <row r="66" spans="1:16" s="8" customFormat="1" ht="23.1" customHeight="1">
      <c r="A66" s="234"/>
      <c r="B66" s="201" t="s">
        <v>253</v>
      </c>
      <c r="C66" s="202">
        <v>8400</v>
      </c>
      <c r="D66" s="206"/>
      <c r="E66" s="201" t="s">
        <v>275</v>
      </c>
      <c r="F66" s="212">
        <v>6400</v>
      </c>
      <c r="G66" s="203"/>
      <c r="H66" s="16"/>
      <c r="I66" s="16"/>
      <c r="J66" s="16"/>
      <c r="K66" s="16"/>
    </row>
    <row r="67" spans="1:16" s="8" customFormat="1" ht="23.1" customHeight="1">
      <c r="A67" s="234"/>
      <c r="B67" s="201" t="s">
        <v>297</v>
      </c>
      <c r="C67" s="202">
        <v>6000</v>
      </c>
      <c r="D67" s="206"/>
      <c r="E67" s="201" t="s">
        <v>293</v>
      </c>
      <c r="F67" s="212">
        <v>7680</v>
      </c>
      <c r="G67" s="203"/>
      <c r="H67" s="16"/>
      <c r="I67" s="16"/>
      <c r="J67" s="16"/>
      <c r="K67" s="16"/>
    </row>
    <row r="68" spans="1:16" s="8" customFormat="1" ht="23.1" customHeight="1">
      <c r="A68" s="234"/>
      <c r="B68" s="201" t="s">
        <v>275</v>
      </c>
      <c r="C68" s="202">
        <v>1200</v>
      </c>
      <c r="D68" s="206"/>
      <c r="E68" s="201" t="s">
        <v>286</v>
      </c>
      <c r="F68" s="212">
        <v>6400</v>
      </c>
      <c r="G68" s="203"/>
      <c r="H68" s="16"/>
      <c r="I68" s="16"/>
      <c r="J68" s="16"/>
      <c r="K68" s="16"/>
    </row>
    <row r="69" spans="1:16" s="8" customFormat="1" ht="23.1" customHeight="1">
      <c r="A69" s="234"/>
      <c r="B69" s="201" t="s">
        <v>276</v>
      </c>
      <c r="C69" s="202">
        <v>6000</v>
      </c>
      <c r="D69" s="206"/>
      <c r="E69" s="201" t="s">
        <v>302</v>
      </c>
      <c r="F69" s="212">
        <v>6400</v>
      </c>
      <c r="G69" s="203"/>
      <c r="H69" s="16"/>
      <c r="I69" s="16"/>
      <c r="J69" s="16"/>
      <c r="K69" s="16"/>
    </row>
    <row r="70" spans="1:16" s="8" customFormat="1" ht="23.1" customHeight="1">
      <c r="A70" s="234"/>
      <c r="B70" s="201" t="s">
        <v>298</v>
      </c>
      <c r="C70" s="202">
        <v>6000</v>
      </c>
      <c r="D70" s="206"/>
      <c r="E70" s="201" t="s">
        <v>287</v>
      </c>
      <c r="F70" s="212">
        <v>7680</v>
      </c>
      <c r="G70" s="203"/>
      <c r="H70" s="16"/>
      <c r="I70" s="16"/>
      <c r="J70" s="16"/>
      <c r="K70" s="16"/>
    </row>
    <row r="71" spans="1:16" s="8" customFormat="1" ht="23.1" customHeight="1">
      <c r="A71" s="234"/>
      <c r="B71" s="201" t="s">
        <v>264</v>
      </c>
      <c r="C71" s="202">
        <v>8400</v>
      </c>
      <c r="D71" s="206"/>
      <c r="E71" s="201" t="s">
        <v>289</v>
      </c>
      <c r="F71" s="212">
        <v>7680</v>
      </c>
      <c r="G71" s="203"/>
      <c r="H71" s="16"/>
      <c r="I71" s="16"/>
      <c r="J71" s="16"/>
      <c r="K71" s="16"/>
    </row>
    <row r="72" spans="1:16" s="8" customFormat="1" ht="23.1" customHeight="1">
      <c r="A72" s="234"/>
      <c r="B72" s="201" t="s">
        <v>277</v>
      </c>
      <c r="C72" s="202">
        <v>6000</v>
      </c>
      <c r="D72" s="206"/>
      <c r="E72" s="201" t="s">
        <v>290</v>
      </c>
      <c r="F72" s="212">
        <v>6400</v>
      </c>
      <c r="G72" s="203"/>
      <c r="H72" s="16"/>
      <c r="I72" s="16"/>
      <c r="J72" s="16"/>
      <c r="K72" s="16"/>
    </row>
    <row r="73" spans="1:16" s="8" customFormat="1" ht="23.1" customHeight="1">
      <c r="A73" s="234"/>
      <c r="B73" s="201" t="s">
        <v>267</v>
      </c>
      <c r="C73" s="202">
        <v>6000</v>
      </c>
      <c r="D73" s="206"/>
      <c r="E73" s="201" t="s">
        <v>291</v>
      </c>
      <c r="F73" s="212">
        <v>6400</v>
      </c>
      <c r="G73" s="203"/>
      <c r="H73" s="16"/>
      <c r="I73" s="16"/>
      <c r="J73" s="16"/>
      <c r="K73" s="16"/>
    </row>
    <row r="74" spans="1:16" s="8" customFormat="1" ht="23.1" customHeight="1">
      <c r="A74" s="234"/>
      <c r="B74" s="201" t="s">
        <v>269</v>
      </c>
      <c r="C74" s="202">
        <v>6000</v>
      </c>
      <c r="D74" s="206"/>
      <c r="E74" s="201" t="s">
        <v>292</v>
      </c>
      <c r="F74" s="212">
        <v>6400</v>
      </c>
      <c r="G74" s="16"/>
      <c r="H74" s="16"/>
      <c r="I74" s="16"/>
      <c r="J74" s="16"/>
      <c r="K74" s="16"/>
    </row>
    <row r="75" spans="1:16" s="8" customFormat="1" ht="23.1" customHeight="1">
      <c r="A75" s="234"/>
      <c r="B75" s="201" t="s">
        <v>270</v>
      </c>
      <c r="C75" s="202">
        <v>6000</v>
      </c>
      <c r="D75" s="206"/>
      <c r="E75" s="200" t="s">
        <v>326</v>
      </c>
      <c r="F75" s="235">
        <f>SUM(F57:F74)</f>
        <v>122666</v>
      </c>
      <c r="G75" s="16"/>
      <c r="H75" s="16"/>
      <c r="I75" s="16"/>
      <c r="J75" s="16"/>
      <c r="K75" s="16"/>
    </row>
    <row r="76" spans="1:16" s="8" customFormat="1" ht="23.1" customHeight="1">
      <c r="A76" s="234"/>
      <c r="B76" s="201" t="s">
        <v>278</v>
      </c>
      <c r="C76" s="202">
        <v>4800</v>
      </c>
      <c r="D76" s="206"/>
      <c r="E76" s="201"/>
      <c r="F76" s="11"/>
      <c r="G76" s="16"/>
      <c r="H76" s="16"/>
      <c r="I76" s="16"/>
      <c r="J76" s="16"/>
      <c r="K76" s="16"/>
    </row>
    <row r="77" spans="1:16" s="8" customFormat="1" ht="23.1" customHeight="1" thickBot="1">
      <c r="A77" s="237"/>
      <c r="B77" s="209" t="s">
        <v>326</v>
      </c>
      <c r="C77" s="210">
        <f>SUM(C57:C76)</f>
        <v>128400</v>
      </c>
      <c r="D77" s="224"/>
      <c r="E77" s="231"/>
      <c r="F77" s="225"/>
      <c r="G77" s="16"/>
      <c r="H77" s="16"/>
      <c r="I77" s="16"/>
      <c r="J77" s="16"/>
      <c r="K77" s="16"/>
    </row>
    <row r="78" spans="1:16" ht="23.1" customHeight="1">
      <c r="A78" s="407" t="s">
        <v>45</v>
      </c>
      <c r="B78" s="408"/>
      <c r="C78" s="408"/>
      <c r="D78" s="408"/>
      <c r="E78" s="408"/>
      <c r="F78" s="408"/>
      <c r="G78" s="408"/>
      <c r="H78" s="408"/>
      <c r="I78" s="408"/>
      <c r="J78" s="408"/>
      <c r="K78" s="408"/>
      <c r="L78" s="408"/>
      <c r="M78" s="408"/>
      <c r="N78" s="408"/>
      <c r="O78" s="409"/>
    </row>
    <row r="79" spans="1:16" ht="23.1" customHeight="1">
      <c r="A79" s="395" t="s">
        <v>22</v>
      </c>
      <c r="B79" s="396"/>
      <c r="C79" s="396"/>
      <c r="D79" s="396" t="s">
        <v>19</v>
      </c>
      <c r="E79" s="396"/>
      <c r="F79" s="396"/>
      <c r="G79" s="396" t="s">
        <v>20</v>
      </c>
      <c r="H79" s="396"/>
      <c r="I79" s="396"/>
      <c r="J79" s="396" t="s">
        <v>294</v>
      </c>
      <c r="K79" s="396"/>
      <c r="L79" s="396"/>
      <c r="M79" s="396" t="s">
        <v>7</v>
      </c>
      <c r="N79" s="396"/>
      <c r="O79" s="397"/>
      <c r="P79" s="180"/>
    </row>
    <row r="80" spans="1:16" ht="42.75">
      <c r="A80" s="188" t="s">
        <v>186</v>
      </c>
      <c r="B80" s="31" t="s">
        <v>250</v>
      </c>
      <c r="C80" s="165" t="s">
        <v>187</v>
      </c>
      <c r="D80" s="159" t="s">
        <v>186</v>
      </c>
      <c r="E80" s="31" t="s">
        <v>250</v>
      </c>
      <c r="F80" s="165" t="s">
        <v>187</v>
      </c>
      <c r="G80" s="159" t="s">
        <v>186</v>
      </c>
      <c r="H80" s="31" t="s">
        <v>250</v>
      </c>
      <c r="I80" s="165" t="s">
        <v>187</v>
      </c>
      <c r="J80" s="159" t="s">
        <v>186</v>
      </c>
      <c r="K80" s="31" t="s">
        <v>250</v>
      </c>
      <c r="L80" s="165" t="s">
        <v>187</v>
      </c>
      <c r="M80" s="159" t="s">
        <v>186</v>
      </c>
      <c r="N80" s="31" t="s">
        <v>250</v>
      </c>
      <c r="O80" s="211" t="s">
        <v>187</v>
      </c>
    </row>
    <row r="81" spans="1:16" ht="23.1" customHeight="1">
      <c r="A81" s="46"/>
      <c r="B81" s="173" t="s">
        <v>267</v>
      </c>
      <c r="C81" s="174">
        <v>1000</v>
      </c>
      <c r="D81" s="172"/>
      <c r="E81" s="173" t="s">
        <v>255</v>
      </c>
      <c r="F81" s="174">
        <v>7200</v>
      </c>
      <c r="G81" s="172"/>
      <c r="H81" s="173" t="s">
        <v>282</v>
      </c>
      <c r="I81" s="174">
        <v>4800</v>
      </c>
      <c r="J81" s="172"/>
      <c r="K81" s="173" t="s">
        <v>278</v>
      </c>
      <c r="L81" s="174">
        <v>2000</v>
      </c>
      <c r="M81" s="172"/>
      <c r="N81" s="173" t="s">
        <v>282</v>
      </c>
      <c r="O81" s="238">
        <v>0</v>
      </c>
      <c r="P81" s="169"/>
    </row>
    <row r="82" spans="1:16" ht="23.1" customHeight="1">
      <c r="A82" s="46"/>
      <c r="B82" s="200" t="s">
        <v>326</v>
      </c>
      <c r="C82" s="236">
        <f>C81</f>
        <v>1000</v>
      </c>
      <c r="D82" s="3"/>
      <c r="E82" s="173" t="s">
        <v>271</v>
      </c>
      <c r="F82" s="174">
        <v>9000</v>
      </c>
      <c r="G82" s="172"/>
      <c r="H82" s="173" t="s">
        <v>283</v>
      </c>
      <c r="I82" s="174">
        <v>4160</v>
      </c>
      <c r="J82" s="172"/>
      <c r="K82" s="200" t="s">
        <v>326</v>
      </c>
      <c r="L82" s="236">
        <f>L81</f>
        <v>2000</v>
      </c>
      <c r="M82" s="3"/>
      <c r="N82" s="173" t="s">
        <v>283</v>
      </c>
      <c r="O82" s="238">
        <v>1600</v>
      </c>
      <c r="P82" s="169"/>
    </row>
    <row r="83" spans="1:16" ht="23.1" customHeight="1">
      <c r="A83" s="46"/>
      <c r="B83" s="3"/>
      <c r="C83" s="166"/>
      <c r="D83" s="3"/>
      <c r="E83" s="173" t="s">
        <v>272</v>
      </c>
      <c r="F83" s="174">
        <v>9000</v>
      </c>
      <c r="G83" s="172"/>
      <c r="H83" s="200" t="s">
        <v>326</v>
      </c>
      <c r="I83" s="236">
        <f>SUM(I81:I82)</f>
        <v>8960</v>
      </c>
      <c r="J83" s="3"/>
      <c r="K83" s="3"/>
      <c r="L83" s="3"/>
      <c r="M83" s="3"/>
      <c r="N83" s="200" t="s">
        <v>326</v>
      </c>
      <c r="O83" s="239">
        <f>SUM(O81:O82)</f>
        <v>1600</v>
      </c>
    </row>
    <row r="84" spans="1:16" ht="23.1" customHeight="1">
      <c r="A84" s="46"/>
      <c r="B84" s="3"/>
      <c r="C84" s="166"/>
      <c r="D84" s="3"/>
      <c r="E84" s="173" t="s">
        <v>259</v>
      </c>
      <c r="F84" s="174">
        <v>7800</v>
      </c>
      <c r="G84" s="172"/>
      <c r="H84" s="182"/>
      <c r="I84" s="182"/>
      <c r="J84" s="3"/>
      <c r="K84" s="3"/>
      <c r="L84" s="3"/>
      <c r="M84" s="3"/>
      <c r="N84" s="3"/>
      <c r="O84" s="12"/>
    </row>
    <row r="85" spans="1:16" ht="23.1" customHeight="1">
      <c r="A85" s="46"/>
      <c r="B85" s="3"/>
      <c r="C85" s="166"/>
      <c r="D85" s="3"/>
      <c r="E85" s="173" t="s">
        <v>273</v>
      </c>
      <c r="F85" s="174">
        <v>6000</v>
      </c>
      <c r="G85" s="172"/>
      <c r="H85" s="182"/>
      <c r="I85" s="182"/>
      <c r="J85" s="3"/>
      <c r="K85" s="3"/>
      <c r="L85" s="3"/>
      <c r="M85" s="3"/>
      <c r="N85" s="3"/>
      <c r="O85" s="12"/>
    </row>
    <row r="86" spans="1:16" ht="23.1" customHeight="1">
      <c r="A86" s="46"/>
      <c r="B86" s="3"/>
      <c r="C86" s="166"/>
      <c r="D86" s="3"/>
      <c r="E86" s="173" t="s">
        <v>274</v>
      </c>
      <c r="F86" s="174">
        <v>7200</v>
      </c>
      <c r="G86" s="172"/>
      <c r="H86" s="182"/>
      <c r="I86" s="182"/>
      <c r="J86" s="3"/>
      <c r="K86" s="3"/>
      <c r="L86" s="3"/>
      <c r="M86" s="3"/>
      <c r="N86" s="3"/>
      <c r="O86" s="12"/>
    </row>
    <row r="87" spans="1:16" ht="23.1" customHeight="1">
      <c r="A87" s="46"/>
      <c r="B87" s="3"/>
      <c r="C87" s="166"/>
      <c r="D87" s="3"/>
      <c r="E87" s="173" t="s">
        <v>253</v>
      </c>
      <c r="F87" s="174">
        <v>7800</v>
      </c>
      <c r="G87" s="172"/>
      <c r="H87" s="182"/>
      <c r="I87" s="182"/>
      <c r="J87" s="3"/>
      <c r="K87" s="3"/>
      <c r="L87" s="3"/>
      <c r="M87" s="3"/>
      <c r="N87" s="3"/>
      <c r="O87" s="12"/>
    </row>
    <row r="88" spans="1:16" ht="23.1" customHeight="1">
      <c r="A88" s="46"/>
      <c r="B88" s="3"/>
      <c r="C88" s="166"/>
      <c r="D88" s="3"/>
      <c r="E88" s="173" t="s">
        <v>297</v>
      </c>
      <c r="F88" s="174">
        <v>6000</v>
      </c>
      <c r="G88" s="172"/>
      <c r="H88" s="182"/>
      <c r="I88" s="182"/>
      <c r="J88" s="3"/>
      <c r="K88" s="3"/>
      <c r="L88" s="3"/>
      <c r="M88" s="3"/>
      <c r="N88" s="3"/>
      <c r="O88" s="12"/>
    </row>
    <row r="89" spans="1:16" ht="23.1" customHeight="1">
      <c r="A89" s="46"/>
      <c r="B89" s="3"/>
      <c r="C89" s="166"/>
      <c r="D89" s="3"/>
      <c r="E89" s="173" t="s">
        <v>276</v>
      </c>
      <c r="F89" s="174">
        <v>6000</v>
      </c>
      <c r="G89" s="172"/>
      <c r="H89" s="182"/>
      <c r="I89" s="182"/>
      <c r="J89" s="3"/>
      <c r="K89" s="3"/>
      <c r="L89" s="3"/>
      <c r="M89" s="3"/>
      <c r="N89" s="3"/>
      <c r="O89" s="12"/>
    </row>
    <row r="90" spans="1:16" ht="23.1" customHeight="1">
      <c r="A90" s="46"/>
      <c r="B90" s="3"/>
      <c r="C90" s="166"/>
      <c r="D90" s="3"/>
      <c r="E90" s="173" t="s">
        <v>298</v>
      </c>
      <c r="F90" s="174">
        <v>6000</v>
      </c>
      <c r="G90" s="172"/>
      <c r="H90" s="182"/>
      <c r="I90" s="182"/>
      <c r="J90" s="3"/>
      <c r="K90" s="3"/>
      <c r="L90" s="3"/>
      <c r="M90" s="3"/>
      <c r="N90" s="3"/>
      <c r="O90" s="12"/>
    </row>
    <row r="91" spans="1:16" ht="23.1" customHeight="1">
      <c r="A91" s="46"/>
      <c r="B91" s="3"/>
      <c r="C91" s="166"/>
      <c r="D91" s="3"/>
      <c r="E91" s="173" t="s">
        <v>264</v>
      </c>
      <c r="F91" s="174">
        <v>6000</v>
      </c>
      <c r="G91" s="172"/>
      <c r="H91" s="182"/>
      <c r="I91" s="182"/>
      <c r="J91" s="3"/>
      <c r="K91" s="3"/>
      <c r="L91" s="3"/>
      <c r="M91" s="3"/>
      <c r="N91" s="3"/>
      <c r="O91" s="12"/>
    </row>
    <row r="92" spans="1:16" ht="23.1" customHeight="1">
      <c r="A92" s="46"/>
      <c r="B92" s="3"/>
      <c r="C92" s="166"/>
      <c r="D92" s="3"/>
      <c r="E92" s="173" t="s">
        <v>277</v>
      </c>
      <c r="F92" s="174">
        <v>7800</v>
      </c>
      <c r="G92" s="172"/>
      <c r="H92" s="182"/>
      <c r="I92" s="182"/>
      <c r="J92" s="3"/>
      <c r="K92" s="3"/>
      <c r="L92" s="3"/>
      <c r="M92" s="3"/>
      <c r="N92" s="3"/>
      <c r="O92" s="12"/>
    </row>
    <row r="93" spans="1:16" ht="23.1" customHeight="1">
      <c r="A93" s="46"/>
      <c r="B93" s="3"/>
      <c r="C93" s="166"/>
      <c r="D93" s="3"/>
      <c r="E93" s="173" t="s">
        <v>267</v>
      </c>
      <c r="F93" s="174">
        <v>6000</v>
      </c>
      <c r="G93" s="172"/>
      <c r="H93" s="182"/>
      <c r="I93" s="182"/>
      <c r="J93" s="3"/>
      <c r="K93" s="3"/>
      <c r="L93" s="3"/>
      <c r="M93" s="3"/>
      <c r="N93" s="3"/>
      <c r="O93" s="12"/>
    </row>
    <row r="94" spans="1:16" ht="23.1" customHeight="1">
      <c r="A94" s="46"/>
      <c r="B94" s="3"/>
      <c r="C94" s="166"/>
      <c r="D94" s="3"/>
      <c r="E94" s="173" t="s">
        <v>269</v>
      </c>
      <c r="F94" s="174">
        <v>6000</v>
      </c>
      <c r="G94" s="172"/>
      <c r="H94" s="182"/>
      <c r="I94" s="182"/>
      <c r="J94" s="3"/>
      <c r="K94" s="3"/>
      <c r="L94" s="3"/>
      <c r="M94" s="3"/>
      <c r="N94" s="3"/>
      <c r="O94" s="12"/>
    </row>
    <row r="95" spans="1:16" ht="23.1" customHeight="1">
      <c r="A95" s="46"/>
      <c r="B95" s="3"/>
      <c r="C95" s="166"/>
      <c r="D95" s="3"/>
      <c r="E95" s="173" t="s">
        <v>270</v>
      </c>
      <c r="F95" s="174">
        <v>7200</v>
      </c>
      <c r="G95" s="172"/>
      <c r="H95" s="182"/>
      <c r="I95" s="182"/>
      <c r="J95" s="3"/>
      <c r="K95" s="3"/>
      <c r="L95" s="3"/>
      <c r="M95" s="3"/>
      <c r="N95" s="3"/>
      <c r="O95" s="12"/>
    </row>
    <row r="96" spans="1:16" ht="23.1" customHeight="1" thickBot="1">
      <c r="A96" s="240"/>
      <c r="B96" s="164"/>
      <c r="C96" s="241"/>
      <c r="D96" s="164"/>
      <c r="E96" s="209" t="s">
        <v>326</v>
      </c>
      <c r="F96" s="242">
        <f>SUM(F81:F95)</f>
        <v>105000</v>
      </c>
      <c r="G96" s="178"/>
      <c r="H96" s="185"/>
      <c r="I96" s="185"/>
      <c r="J96" s="164"/>
      <c r="K96" s="164"/>
      <c r="L96" s="164"/>
      <c r="M96" s="164"/>
      <c r="N96" s="164"/>
      <c r="O96" s="243"/>
    </row>
    <row r="97" spans="1:28" ht="23.1" customHeight="1">
      <c r="A97" s="410" t="s">
        <v>5</v>
      </c>
      <c r="B97" s="411"/>
      <c r="C97" s="411"/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  <c r="O97" s="411"/>
      <c r="P97" s="411"/>
      <c r="Q97" s="411"/>
      <c r="R97" s="412"/>
    </row>
    <row r="98" spans="1:28" ht="23.1" customHeight="1">
      <c r="A98" s="395" t="s">
        <v>21</v>
      </c>
      <c r="B98" s="396"/>
      <c r="C98" s="396"/>
      <c r="D98" s="396" t="s">
        <v>22</v>
      </c>
      <c r="E98" s="396"/>
      <c r="F98" s="396"/>
      <c r="G98" s="396" t="s">
        <v>23</v>
      </c>
      <c r="H98" s="396"/>
      <c r="I98" s="396"/>
      <c r="J98" s="396" t="s">
        <v>19</v>
      </c>
      <c r="K98" s="396"/>
      <c r="L98" s="396"/>
      <c r="M98" s="396" t="s">
        <v>20</v>
      </c>
      <c r="N98" s="396"/>
      <c r="O98" s="396"/>
      <c r="P98" s="396" t="s">
        <v>294</v>
      </c>
      <c r="Q98" s="396"/>
      <c r="R98" s="397"/>
      <c r="Y98" s="175"/>
      <c r="Z98" s="175"/>
      <c r="AA98" s="175"/>
      <c r="AB98" s="175"/>
    </row>
    <row r="99" spans="1:28" ht="42.75">
      <c r="A99" s="188" t="s">
        <v>186</v>
      </c>
      <c r="B99" s="31" t="s">
        <v>250</v>
      </c>
      <c r="C99" s="165" t="s">
        <v>187</v>
      </c>
      <c r="D99" s="159" t="s">
        <v>186</v>
      </c>
      <c r="E99" s="31" t="s">
        <v>250</v>
      </c>
      <c r="F99" s="165" t="s">
        <v>187</v>
      </c>
      <c r="G99" s="159" t="s">
        <v>186</v>
      </c>
      <c r="H99" s="31" t="s">
        <v>250</v>
      </c>
      <c r="I99" s="165" t="s">
        <v>187</v>
      </c>
      <c r="J99" s="159" t="s">
        <v>186</v>
      </c>
      <c r="K99" s="31" t="s">
        <v>250</v>
      </c>
      <c r="L99" s="165" t="s">
        <v>187</v>
      </c>
      <c r="M99" s="159" t="s">
        <v>186</v>
      </c>
      <c r="N99" s="31" t="s">
        <v>250</v>
      </c>
      <c r="O99" s="165" t="s">
        <v>187</v>
      </c>
      <c r="P99" s="159" t="s">
        <v>186</v>
      </c>
      <c r="Q99" s="31" t="s">
        <v>250</v>
      </c>
      <c r="R99" s="211" t="s">
        <v>187</v>
      </c>
    </row>
    <row r="100" spans="1:28" s="8" customFormat="1" ht="23.1" customHeight="1">
      <c r="A100" s="217"/>
      <c r="B100" s="193">
        <v>41640</v>
      </c>
      <c r="C100" s="13">
        <v>8000</v>
      </c>
      <c r="D100" s="16"/>
      <c r="E100" s="201" t="s">
        <v>255</v>
      </c>
      <c r="F100" s="202">
        <v>7500</v>
      </c>
      <c r="G100" s="9"/>
      <c r="H100" s="201" t="s">
        <v>280</v>
      </c>
      <c r="I100" s="202">
        <v>5000</v>
      </c>
      <c r="J100" s="202"/>
      <c r="K100" s="201" t="s">
        <v>275</v>
      </c>
      <c r="L100" s="202">
        <v>150</v>
      </c>
      <c r="M100" s="7"/>
      <c r="N100" s="201" t="s">
        <v>289</v>
      </c>
      <c r="O100" s="202">
        <v>1920</v>
      </c>
      <c r="P100" s="7"/>
      <c r="Q100" s="201" t="s">
        <v>293</v>
      </c>
      <c r="R100" s="212">
        <v>2000</v>
      </c>
      <c r="Y100" s="203"/>
    </row>
    <row r="101" spans="1:28" s="8" customFormat="1" ht="23.1" customHeight="1">
      <c r="A101" s="10"/>
      <c r="B101" s="193">
        <v>42005</v>
      </c>
      <c r="C101" s="13">
        <v>1800</v>
      </c>
      <c r="D101" s="7"/>
      <c r="E101" s="201" t="s">
        <v>256</v>
      </c>
      <c r="F101" s="202">
        <v>6000</v>
      </c>
      <c r="G101" s="9"/>
      <c r="H101" s="201" t="s">
        <v>281</v>
      </c>
      <c r="I101" s="202">
        <v>6617.65</v>
      </c>
      <c r="J101" s="202"/>
      <c r="K101" s="201" t="s">
        <v>264</v>
      </c>
      <c r="L101" s="202">
        <v>1800</v>
      </c>
      <c r="M101" s="7"/>
      <c r="N101" s="200" t="s">
        <v>326</v>
      </c>
      <c r="O101" s="199">
        <f>O100</f>
        <v>1920</v>
      </c>
      <c r="P101" s="7"/>
      <c r="Q101" s="200" t="s">
        <v>326</v>
      </c>
      <c r="R101" s="213">
        <f>R100</f>
        <v>2000</v>
      </c>
    </row>
    <row r="102" spans="1:28" s="8" customFormat="1" ht="23.1" customHeight="1">
      <c r="A102" s="10"/>
      <c r="B102" s="193">
        <v>41671</v>
      </c>
      <c r="C102" s="13">
        <v>3000</v>
      </c>
      <c r="D102" s="7"/>
      <c r="E102" s="201" t="s">
        <v>271</v>
      </c>
      <c r="F102" s="202">
        <v>7500</v>
      </c>
      <c r="G102" s="9"/>
      <c r="H102" s="201" t="s">
        <v>282</v>
      </c>
      <c r="I102" s="202">
        <v>5000</v>
      </c>
      <c r="J102" s="202"/>
      <c r="K102" s="201" t="s">
        <v>279</v>
      </c>
      <c r="L102" s="202">
        <v>0</v>
      </c>
      <c r="M102" s="7"/>
      <c r="N102" s="7"/>
      <c r="O102" s="7"/>
      <c r="P102" s="7"/>
      <c r="Q102" s="7"/>
      <c r="R102" s="11"/>
    </row>
    <row r="103" spans="1:28" s="8" customFormat="1" ht="23.1" customHeight="1">
      <c r="A103" s="10"/>
      <c r="B103" s="193">
        <v>41699</v>
      </c>
      <c r="C103" s="13">
        <v>3000</v>
      </c>
      <c r="D103" s="7"/>
      <c r="E103" s="201" t="s">
        <v>257</v>
      </c>
      <c r="F103" s="202">
        <v>5000</v>
      </c>
      <c r="G103" s="9"/>
      <c r="H103" s="201" t="s">
        <v>283</v>
      </c>
      <c r="I103" s="202">
        <v>6500</v>
      </c>
      <c r="J103" s="202"/>
      <c r="K103" s="201" t="s">
        <v>278</v>
      </c>
      <c r="L103" s="202">
        <v>600</v>
      </c>
      <c r="M103" s="7"/>
      <c r="N103" s="7"/>
      <c r="O103" s="7"/>
      <c r="P103" s="7"/>
      <c r="Q103" s="7"/>
      <c r="R103" s="11"/>
    </row>
    <row r="104" spans="1:28" s="8" customFormat="1" ht="23.1" customHeight="1">
      <c r="A104" s="10"/>
      <c r="B104" s="193">
        <v>41365</v>
      </c>
      <c r="C104" s="13">
        <v>10200</v>
      </c>
      <c r="D104" s="7"/>
      <c r="E104" s="201" t="s">
        <v>272</v>
      </c>
      <c r="F104" s="202">
        <v>7500</v>
      </c>
      <c r="G104" s="9"/>
      <c r="H104" s="201" t="s">
        <v>284</v>
      </c>
      <c r="I104" s="202">
        <v>5000</v>
      </c>
      <c r="J104" s="202"/>
      <c r="K104" s="200" t="s">
        <v>326</v>
      </c>
      <c r="L104" s="204">
        <f>SUM(L100:L103)</f>
        <v>2550</v>
      </c>
      <c r="M104" s="7"/>
      <c r="N104" s="7"/>
      <c r="O104" s="7"/>
      <c r="P104" s="7"/>
      <c r="Q104" s="7"/>
      <c r="R104" s="11"/>
    </row>
    <row r="105" spans="1:28" s="8" customFormat="1" ht="23.1" customHeight="1">
      <c r="A105" s="10"/>
      <c r="B105" s="193">
        <v>41730</v>
      </c>
      <c r="C105" s="13">
        <v>3000</v>
      </c>
      <c r="D105" s="7"/>
      <c r="E105" s="201" t="s">
        <v>259</v>
      </c>
      <c r="F105" s="202">
        <v>5000</v>
      </c>
      <c r="G105" s="9"/>
      <c r="H105" s="201" t="s">
        <v>285</v>
      </c>
      <c r="I105" s="202">
        <v>8714.75</v>
      </c>
      <c r="J105" s="202"/>
      <c r="K105" s="201"/>
      <c r="L105" s="201"/>
      <c r="M105" s="7"/>
      <c r="N105" s="7"/>
      <c r="O105" s="7"/>
      <c r="P105" s="7"/>
      <c r="Q105" s="7"/>
      <c r="R105" s="11"/>
    </row>
    <row r="106" spans="1:28" s="8" customFormat="1" ht="23.1" customHeight="1">
      <c r="A106" s="10"/>
      <c r="B106" s="193">
        <v>41395</v>
      </c>
      <c r="C106" s="13">
        <v>5000</v>
      </c>
      <c r="D106" s="7"/>
      <c r="E106" s="201" t="s">
        <v>273</v>
      </c>
      <c r="F106" s="202">
        <v>7500</v>
      </c>
      <c r="G106" s="9"/>
      <c r="H106" s="201" t="s">
        <v>275</v>
      </c>
      <c r="I106" s="202">
        <v>5000</v>
      </c>
      <c r="J106" s="202"/>
      <c r="K106" s="201"/>
      <c r="L106" s="201"/>
      <c r="M106" s="7"/>
      <c r="N106" s="7"/>
      <c r="O106" s="7"/>
      <c r="P106" s="7"/>
      <c r="Q106" s="7"/>
      <c r="R106" s="11"/>
    </row>
    <row r="107" spans="1:28" s="8" customFormat="1" ht="23.1" customHeight="1">
      <c r="A107" s="10"/>
      <c r="B107" s="193">
        <v>41760</v>
      </c>
      <c r="C107" s="13">
        <v>3000</v>
      </c>
      <c r="D107" s="7"/>
      <c r="E107" s="201" t="s">
        <v>252</v>
      </c>
      <c r="F107" s="202">
        <v>5000</v>
      </c>
      <c r="G107" s="9"/>
      <c r="H107" s="201" t="s">
        <v>286</v>
      </c>
      <c r="I107" s="202">
        <v>6500</v>
      </c>
      <c r="J107" s="202"/>
      <c r="K107" s="201"/>
      <c r="L107" s="201"/>
      <c r="M107" s="7"/>
      <c r="N107" s="7"/>
      <c r="O107" s="7"/>
      <c r="P107" s="7"/>
      <c r="Q107" s="7"/>
      <c r="R107" s="11"/>
    </row>
    <row r="108" spans="1:28" s="8" customFormat="1" ht="23.1" customHeight="1">
      <c r="A108" s="10"/>
      <c r="B108" s="193">
        <v>41426</v>
      </c>
      <c r="C108" s="13">
        <v>3000</v>
      </c>
      <c r="D108" s="7"/>
      <c r="E108" s="201" t="s">
        <v>274</v>
      </c>
      <c r="F108" s="202">
        <v>7500</v>
      </c>
      <c r="G108" s="9"/>
      <c r="H108" s="201" t="s">
        <v>287</v>
      </c>
      <c r="I108" s="202">
        <v>5000</v>
      </c>
      <c r="J108" s="202"/>
      <c r="K108" s="201"/>
      <c r="L108" s="201"/>
      <c r="M108" s="7"/>
      <c r="N108" s="7"/>
      <c r="O108" s="7"/>
      <c r="P108" s="7"/>
      <c r="Q108" s="7"/>
      <c r="R108" s="11"/>
    </row>
    <row r="109" spans="1:28" s="8" customFormat="1" ht="23.1" customHeight="1">
      <c r="A109" s="10"/>
      <c r="B109" s="193">
        <v>41791</v>
      </c>
      <c r="C109" s="13">
        <v>2000</v>
      </c>
      <c r="D109" s="7"/>
      <c r="E109" s="201" t="s">
        <v>253</v>
      </c>
      <c r="F109" s="202">
        <v>5000</v>
      </c>
      <c r="G109" s="9"/>
      <c r="H109" s="201" t="s">
        <v>288</v>
      </c>
      <c r="I109" s="202">
        <v>5000</v>
      </c>
      <c r="J109" s="202"/>
      <c r="K109" s="201"/>
      <c r="L109" s="201"/>
      <c r="M109" s="7"/>
      <c r="N109" s="7"/>
      <c r="O109" s="7"/>
      <c r="P109" s="7"/>
      <c r="Q109" s="7"/>
      <c r="R109" s="11"/>
    </row>
    <row r="110" spans="1:28" s="8" customFormat="1" ht="23.1" customHeight="1">
      <c r="A110" s="10"/>
      <c r="B110" s="193">
        <v>41456</v>
      </c>
      <c r="C110" s="13">
        <v>3000</v>
      </c>
      <c r="D110" s="7"/>
      <c r="E110" s="201" t="s">
        <v>275</v>
      </c>
      <c r="F110" s="202">
        <v>2877.38</v>
      </c>
      <c r="G110" s="9"/>
      <c r="H110" s="201" t="s">
        <v>289</v>
      </c>
      <c r="I110" s="202">
        <v>5000</v>
      </c>
      <c r="J110" s="202"/>
      <c r="K110" s="201"/>
      <c r="L110" s="201"/>
      <c r="M110" s="7"/>
      <c r="N110" s="7"/>
      <c r="O110" s="7"/>
      <c r="P110" s="7"/>
      <c r="Q110" s="7"/>
      <c r="R110" s="11"/>
    </row>
    <row r="111" spans="1:28" s="8" customFormat="1" ht="23.1" customHeight="1">
      <c r="A111" s="10"/>
      <c r="B111" s="193">
        <v>41487</v>
      </c>
      <c r="C111" s="13">
        <v>3000</v>
      </c>
      <c r="D111" s="7"/>
      <c r="E111" s="201" t="s">
        <v>276</v>
      </c>
      <c r="F111" s="202">
        <v>5000</v>
      </c>
      <c r="G111" s="9"/>
      <c r="H111" s="201" t="s">
        <v>279</v>
      </c>
      <c r="I111" s="202">
        <v>5000</v>
      </c>
      <c r="J111" s="202"/>
      <c r="K111" s="201"/>
      <c r="L111" s="201"/>
      <c r="M111" s="7"/>
      <c r="N111" s="7"/>
      <c r="O111" s="7"/>
      <c r="P111" s="7"/>
      <c r="Q111" s="7"/>
      <c r="R111" s="11"/>
    </row>
    <row r="112" spans="1:28" s="8" customFormat="1" ht="23.1" customHeight="1">
      <c r="A112" s="10"/>
      <c r="B112" s="193">
        <v>41852</v>
      </c>
      <c r="C112" s="13">
        <v>2000</v>
      </c>
      <c r="D112" s="7"/>
      <c r="E112" s="201" t="s">
        <v>264</v>
      </c>
      <c r="F112" s="202">
        <v>5000</v>
      </c>
      <c r="G112" s="9"/>
      <c r="H112" s="201" t="s">
        <v>290</v>
      </c>
      <c r="I112" s="202">
        <v>7647.06</v>
      </c>
      <c r="J112" s="202"/>
      <c r="K112" s="201"/>
      <c r="L112" s="201"/>
      <c r="M112" s="7"/>
      <c r="N112" s="7"/>
      <c r="O112" s="7"/>
      <c r="P112" s="7"/>
      <c r="Q112" s="7"/>
      <c r="R112" s="11"/>
    </row>
    <row r="113" spans="1:18" s="8" customFormat="1" ht="23.1" customHeight="1">
      <c r="A113" s="10"/>
      <c r="B113" s="193">
        <v>41518</v>
      </c>
      <c r="C113" s="13">
        <v>3000</v>
      </c>
      <c r="D113" s="7"/>
      <c r="E113" s="201" t="s">
        <v>277</v>
      </c>
      <c r="F113" s="202">
        <v>7500</v>
      </c>
      <c r="G113" s="9"/>
      <c r="H113" s="201" t="s">
        <v>251</v>
      </c>
      <c r="I113" s="202">
        <v>5000</v>
      </c>
      <c r="J113" s="202"/>
      <c r="K113" s="201"/>
      <c r="L113" s="201"/>
      <c r="M113" s="7"/>
      <c r="N113" s="7"/>
      <c r="O113" s="7"/>
      <c r="P113" s="7"/>
      <c r="Q113" s="7"/>
      <c r="R113" s="11"/>
    </row>
    <row r="114" spans="1:18" s="8" customFormat="1" ht="23.1" customHeight="1">
      <c r="A114" s="10"/>
      <c r="B114" s="201" t="s">
        <v>266</v>
      </c>
      <c r="C114" s="202">
        <v>9000</v>
      </c>
      <c r="D114" s="7"/>
      <c r="E114" s="201" t="s">
        <v>267</v>
      </c>
      <c r="F114" s="202">
        <v>7500</v>
      </c>
      <c r="G114" s="9"/>
      <c r="H114" s="201" t="s">
        <v>291</v>
      </c>
      <c r="I114" s="202">
        <v>8327.3799999999992</v>
      </c>
      <c r="J114" s="202"/>
      <c r="K114" s="201"/>
      <c r="L114" s="201"/>
      <c r="M114" s="7"/>
      <c r="N114" s="7"/>
      <c r="O114" s="7"/>
      <c r="P114" s="7"/>
      <c r="Q114" s="7"/>
      <c r="R114" s="11"/>
    </row>
    <row r="115" spans="1:18" s="8" customFormat="1" ht="23.1" customHeight="1">
      <c r="A115" s="10"/>
      <c r="B115" s="201" t="s">
        <v>267</v>
      </c>
      <c r="C115" s="202">
        <v>1800</v>
      </c>
      <c r="D115" s="7"/>
      <c r="E115" s="201" t="s">
        <v>269</v>
      </c>
      <c r="F115" s="202">
        <v>5000</v>
      </c>
      <c r="G115" s="9"/>
      <c r="H115" s="201" t="s">
        <v>278</v>
      </c>
      <c r="I115" s="202">
        <v>3260</v>
      </c>
      <c r="J115" s="202"/>
      <c r="K115" s="201"/>
      <c r="L115" s="201"/>
      <c r="M115" s="7"/>
      <c r="N115" s="7"/>
      <c r="O115" s="7"/>
      <c r="P115" s="7"/>
      <c r="Q115" s="7"/>
      <c r="R115" s="11"/>
    </row>
    <row r="116" spans="1:18" s="8" customFormat="1" ht="23.1" customHeight="1">
      <c r="A116" s="10"/>
      <c r="B116" s="201" t="s">
        <v>268</v>
      </c>
      <c r="C116" s="202">
        <v>3000</v>
      </c>
      <c r="D116" s="7"/>
      <c r="E116" s="201" t="s">
        <v>270</v>
      </c>
      <c r="F116" s="202">
        <v>7500</v>
      </c>
      <c r="G116" s="9"/>
      <c r="H116" s="201" t="s">
        <v>292</v>
      </c>
      <c r="I116" s="202">
        <v>6617.65</v>
      </c>
      <c r="J116" s="202"/>
      <c r="K116" s="201"/>
      <c r="L116" s="201"/>
      <c r="M116" s="7"/>
      <c r="N116" s="7"/>
      <c r="O116" s="7"/>
      <c r="P116" s="7"/>
      <c r="Q116" s="7"/>
      <c r="R116" s="11"/>
    </row>
    <row r="117" spans="1:18" s="8" customFormat="1" ht="23.1" customHeight="1">
      <c r="A117" s="10"/>
      <c r="B117" s="201" t="s">
        <v>269</v>
      </c>
      <c r="C117" s="202">
        <v>2000</v>
      </c>
      <c r="D117" s="7"/>
      <c r="E117" s="201" t="s">
        <v>278</v>
      </c>
      <c r="F117" s="202">
        <v>6500</v>
      </c>
      <c r="G117" s="7"/>
      <c r="H117" s="200" t="s">
        <v>326</v>
      </c>
      <c r="I117" s="204">
        <f>SUM(I100:I116)</f>
        <v>99184.489999999991</v>
      </c>
      <c r="J117" s="202"/>
      <c r="K117" s="201"/>
      <c r="L117" s="201"/>
      <c r="M117" s="7"/>
      <c r="N117" s="7"/>
      <c r="O117" s="7"/>
      <c r="P117" s="7"/>
      <c r="Q117" s="7"/>
      <c r="R117" s="11"/>
    </row>
    <row r="118" spans="1:18" s="16" customFormat="1" ht="23.1" customHeight="1">
      <c r="A118" s="10"/>
      <c r="B118" s="201" t="s">
        <v>270</v>
      </c>
      <c r="C118" s="202">
        <v>1800</v>
      </c>
      <c r="D118" s="7"/>
      <c r="E118" s="198" t="s">
        <v>326</v>
      </c>
      <c r="F118" s="199">
        <f>SUM(F100:F117)</f>
        <v>110377.38</v>
      </c>
      <c r="G118" s="7"/>
      <c r="H118" s="201"/>
      <c r="I118" s="202"/>
      <c r="J118" s="202"/>
      <c r="K118" s="201"/>
      <c r="L118" s="201"/>
      <c r="M118" s="7"/>
      <c r="N118" s="7"/>
      <c r="O118" s="7"/>
      <c r="P118" s="7"/>
      <c r="Q118" s="7"/>
      <c r="R118" s="11"/>
    </row>
    <row r="119" spans="1:18" s="16" customFormat="1" ht="23.1" customHeight="1" thickBot="1">
      <c r="A119" s="156"/>
      <c r="B119" s="214" t="s">
        <v>326</v>
      </c>
      <c r="C119" s="215">
        <f>SUM(C100:C118)</f>
        <v>70600</v>
      </c>
      <c r="D119" s="84"/>
      <c r="E119" s="84"/>
      <c r="F119" s="84"/>
      <c r="G119" s="84"/>
      <c r="H119" s="218"/>
      <c r="I119" s="219"/>
      <c r="J119" s="219"/>
      <c r="K119" s="218"/>
      <c r="L119" s="218"/>
      <c r="M119" s="220"/>
      <c r="N119" s="220"/>
      <c r="O119" s="220"/>
      <c r="P119" s="220"/>
      <c r="Q119" s="220"/>
      <c r="R119" s="221"/>
    </row>
    <row r="120" spans="1:18" ht="23.1" customHeight="1">
      <c r="A120" s="401" t="s">
        <v>35</v>
      </c>
      <c r="B120" s="402"/>
      <c r="C120" s="403"/>
      <c r="H120" s="4"/>
      <c r="I120" s="4"/>
    </row>
    <row r="121" spans="1:18" ht="23.1" customHeight="1">
      <c r="A121" s="395" t="s">
        <v>324</v>
      </c>
      <c r="B121" s="396"/>
      <c r="C121" s="397"/>
      <c r="H121" s="4"/>
      <c r="I121" s="4"/>
    </row>
    <row r="122" spans="1:18" ht="28.5">
      <c r="A122" s="188" t="s">
        <v>186</v>
      </c>
      <c r="B122" s="31" t="s">
        <v>250</v>
      </c>
      <c r="C122" s="211" t="s">
        <v>187</v>
      </c>
      <c r="H122" s="4"/>
      <c r="I122" s="4"/>
    </row>
    <row r="123" spans="1:18" ht="23.1" customHeight="1">
      <c r="A123" s="46"/>
      <c r="B123" s="173" t="s">
        <v>280</v>
      </c>
      <c r="C123" s="238">
        <v>5000</v>
      </c>
      <c r="H123" s="4"/>
      <c r="I123" s="4"/>
    </row>
    <row r="124" spans="1:18" ht="23.1" customHeight="1">
      <c r="A124" s="46"/>
      <c r="B124" s="173" t="s">
        <v>281</v>
      </c>
      <c r="C124" s="238">
        <v>5000</v>
      </c>
      <c r="H124" s="4"/>
      <c r="I124" s="4"/>
    </row>
    <row r="125" spans="1:18" ht="23.1" customHeight="1">
      <c r="A125" s="46"/>
      <c r="B125" s="173" t="s">
        <v>281</v>
      </c>
      <c r="C125" s="238">
        <v>5000</v>
      </c>
      <c r="H125" s="4"/>
      <c r="I125" s="4"/>
    </row>
    <row r="126" spans="1:18" ht="23.1" customHeight="1">
      <c r="A126" s="46"/>
      <c r="B126" s="173" t="s">
        <v>282</v>
      </c>
      <c r="C126" s="238">
        <v>8167.36</v>
      </c>
      <c r="H126" s="4"/>
      <c r="I126" s="4"/>
    </row>
    <row r="127" spans="1:18" ht="23.1" customHeight="1">
      <c r="A127" s="46"/>
      <c r="B127" s="173" t="s">
        <v>299</v>
      </c>
      <c r="C127" s="238">
        <v>5000</v>
      </c>
      <c r="H127" s="4"/>
      <c r="I127" s="4"/>
    </row>
    <row r="128" spans="1:18" ht="23.1" customHeight="1">
      <c r="A128" s="46"/>
      <c r="B128" s="173" t="s">
        <v>283</v>
      </c>
      <c r="C128" s="238">
        <v>5000</v>
      </c>
      <c r="H128" s="4"/>
      <c r="I128" s="4"/>
    </row>
    <row r="129" spans="1:9" ht="23.1" customHeight="1">
      <c r="A129" s="46"/>
      <c r="B129" s="173" t="s">
        <v>296</v>
      </c>
      <c r="C129" s="238">
        <v>5000</v>
      </c>
      <c r="H129" s="4"/>
      <c r="I129" s="4"/>
    </row>
    <row r="130" spans="1:9" ht="23.1" customHeight="1">
      <c r="A130" s="46"/>
      <c r="B130" s="173" t="s">
        <v>284</v>
      </c>
      <c r="C130" s="238">
        <v>7400</v>
      </c>
      <c r="H130" s="4"/>
      <c r="I130" s="4"/>
    </row>
    <row r="131" spans="1:9" ht="23.1" customHeight="1">
      <c r="A131" s="46"/>
      <c r="B131" s="173" t="s">
        <v>300</v>
      </c>
      <c r="C131" s="238">
        <v>5000</v>
      </c>
      <c r="H131" s="4"/>
      <c r="I131" s="4"/>
    </row>
    <row r="132" spans="1:9" ht="23.1" customHeight="1">
      <c r="A132" s="46"/>
      <c r="B132" s="173" t="s">
        <v>285</v>
      </c>
      <c r="C132" s="238">
        <v>5000</v>
      </c>
      <c r="H132" s="4"/>
      <c r="I132" s="4"/>
    </row>
    <row r="133" spans="1:9" ht="23.1" customHeight="1">
      <c r="A133" s="46"/>
      <c r="B133" s="173" t="s">
        <v>301</v>
      </c>
      <c r="C133" s="238">
        <v>5000</v>
      </c>
      <c r="H133" s="4"/>
      <c r="I133" s="4"/>
    </row>
    <row r="134" spans="1:9" ht="23.1" customHeight="1">
      <c r="A134" s="46"/>
      <c r="B134" s="173" t="s">
        <v>275</v>
      </c>
      <c r="C134" s="238">
        <v>5000</v>
      </c>
      <c r="H134" s="4"/>
      <c r="I134" s="4"/>
    </row>
    <row r="135" spans="1:9" ht="23.1" customHeight="1">
      <c r="A135" s="46"/>
      <c r="B135" s="173" t="s">
        <v>293</v>
      </c>
      <c r="C135" s="238">
        <v>5000</v>
      </c>
      <c r="H135" s="4"/>
      <c r="I135" s="4"/>
    </row>
    <row r="136" spans="1:9" ht="23.1" customHeight="1">
      <c r="A136" s="46"/>
      <c r="B136" s="173" t="s">
        <v>298</v>
      </c>
      <c r="C136" s="238">
        <v>5000</v>
      </c>
      <c r="H136" s="4"/>
      <c r="I136" s="4"/>
    </row>
    <row r="137" spans="1:9" ht="23.1" customHeight="1">
      <c r="A137" s="46"/>
      <c r="B137" s="173" t="s">
        <v>286</v>
      </c>
      <c r="C137" s="238">
        <v>5000</v>
      </c>
      <c r="H137" s="4"/>
      <c r="I137" s="4"/>
    </row>
    <row r="138" spans="1:9" ht="23.1" customHeight="1">
      <c r="A138" s="46"/>
      <c r="B138" s="173" t="s">
        <v>302</v>
      </c>
      <c r="C138" s="238">
        <v>5000</v>
      </c>
      <c r="H138" s="4"/>
      <c r="I138" s="4"/>
    </row>
    <row r="139" spans="1:9" ht="23.1" customHeight="1">
      <c r="A139" s="46"/>
      <c r="B139" s="173" t="s">
        <v>287</v>
      </c>
      <c r="C139" s="238">
        <v>6687.09</v>
      </c>
      <c r="H139" s="4"/>
      <c r="I139" s="4"/>
    </row>
    <row r="140" spans="1:9" ht="23.1" customHeight="1">
      <c r="A140" s="46"/>
      <c r="B140" s="173" t="s">
        <v>288</v>
      </c>
      <c r="C140" s="238">
        <v>5000</v>
      </c>
      <c r="H140" s="4"/>
      <c r="I140" s="4"/>
    </row>
    <row r="141" spans="1:9" ht="23.1" customHeight="1">
      <c r="A141" s="46"/>
      <c r="B141" s="173" t="s">
        <v>289</v>
      </c>
      <c r="C141" s="238">
        <v>6687.09</v>
      </c>
      <c r="H141" s="4"/>
      <c r="I141" s="4"/>
    </row>
    <row r="142" spans="1:9" ht="23.1" customHeight="1">
      <c r="A142" s="46"/>
      <c r="B142" s="173" t="s">
        <v>279</v>
      </c>
      <c r="C142" s="238">
        <v>5000</v>
      </c>
      <c r="H142" s="4"/>
      <c r="I142" s="4"/>
    </row>
    <row r="143" spans="1:9" ht="23.1" customHeight="1">
      <c r="A143" s="46"/>
      <c r="B143" s="173" t="s">
        <v>290</v>
      </c>
      <c r="C143" s="238">
        <v>5000</v>
      </c>
      <c r="H143" s="4"/>
      <c r="I143" s="4"/>
    </row>
    <row r="144" spans="1:9" ht="23.1" customHeight="1">
      <c r="A144" s="46"/>
      <c r="B144" s="173" t="s">
        <v>251</v>
      </c>
      <c r="C144" s="238">
        <v>5000</v>
      </c>
      <c r="H144" s="4"/>
      <c r="I144" s="4"/>
    </row>
    <row r="145" spans="1:10" ht="23.1" customHeight="1">
      <c r="A145" s="46"/>
      <c r="B145" s="173" t="s">
        <v>291</v>
      </c>
      <c r="C145" s="238">
        <v>5000</v>
      </c>
      <c r="H145" s="4"/>
      <c r="I145" s="4"/>
    </row>
    <row r="146" spans="1:10" ht="23.1" customHeight="1">
      <c r="A146" s="46"/>
      <c r="B146" s="173" t="s">
        <v>278</v>
      </c>
      <c r="C146" s="238">
        <v>7400</v>
      </c>
      <c r="H146" s="4"/>
      <c r="I146" s="4"/>
    </row>
    <row r="147" spans="1:10" ht="23.1" customHeight="1" thickBot="1">
      <c r="A147" s="262"/>
      <c r="B147" s="209" t="s">
        <v>326</v>
      </c>
      <c r="C147" s="263">
        <f>SUM(C123:C146)</f>
        <v>131341.53999999998</v>
      </c>
      <c r="H147" s="4"/>
      <c r="I147" s="4"/>
    </row>
    <row r="148" spans="1:10" ht="23.1" customHeight="1">
      <c r="A148" s="407" t="s">
        <v>112</v>
      </c>
      <c r="B148" s="408"/>
      <c r="C148" s="409"/>
      <c r="H148" s="4"/>
      <c r="I148" s="4"/>
    </row>
    <row r="149" spans="1:10" ht="23.1" customHeight="1">
      <c r="A149" s="395" t="s">
        <v>7</v>
      </c>
      <c r="B149" s="396"/>
      <c r="C149" s="397"/>
      <c r="H149" s="4"/>
      <c r="I149" s="4"/>
    </row>
    <row r="150" spans="1:10" ht="28.5">
      <c r="A150" s="188" t="s">
        <v>186</v>
      </c>
      <c r="B150" s="31" t="s">
        <v>250</v>
      </c>
      <c r="C150" s="211" t="s">
        <v>187</v>
      </c>
      <c r="H150" s="4"/>
      <c r="I150" s="4"/>
    </row>
    <row r="151" spans="1:10" ht="23.1" customHeight="1">
      <c r="A151" s="46"/>
      <c r="B151" s="173" t="s">
        <v>284</v>
      </c>
      <c r="C151" s="238">
        <v>1600</v>
      </c>
      <c r="H151" s="4"/>
      <c r="I151" s="4"/>
    </row>
    <row r="152" spans="1:10" ht="23.1" customHeight="1" thickBot="1">
      <c r="A152" s="240"/>
      <c r="B152" s="209" t="s">
        <v>326</v>
      </c>
      <c r="C152" s="277">
        <f>C151</f>
        <v>1600</v>
      </c>
      <c r="H152" s="4"/>
      <c r="I152" s="4"/>
    </row>
    <row r="153" spans="1:10" ht="23.1" customHeight="1">
      <c r="A153" s="398" t="s">
        <v>27</v>
      </c>
      <c r="B153" s="399"/>
      <c r="C153" s="399"/>
      <c r="D153" s="399"/>
      <c r="E153" s="399"/>
      <c r="F153" s="399"/>
      <c r="G153" s="399"/>
      <c r="H153" s="399"/>
      <c r="I153" s="400"/>
    </row>
    <row r="154" spans="1:10" ht="23.1" customHeight="1">
      <c r="A154" s="395" t="s">
        <v>7</v>
      </c>
      <c r="B154" s="396"/>
      <c r="C154" s="396"/>
      <c r="D154" s="396" t="s">
        <v>294</v>
      </c>
      <c r="E154" s="396"/>
      <c r="F154" s="396"/>
      <c r="G154" s="396" t="s">
        <v>303</v>
      </c>
      <c r="H154" s="396"/>
      <c r="I154" s="397"/>
    </row>
    <row r="155" spans="1:10" ht="42.75">
      <c r="A155" s="188" t="s">
        <v>186</v>
      </c>
      <c r="B155" s="31" t="s">
        <v>250</v>
      </c>
      <c r="C155" s="165" t="s">
        <v>187</v>
      </c>
      <c r="D155" s="159" t="s">
        <v>186</v>
      </c>
      <c r="E155" s="31" t="s">
        <v>250</v>
      </c>
      <c r="F155" s="165" t="s">
        <v>187</v>
      </c>
      <c r="G155" s="159" t="s">
        <v>186</v>
      </c>
      <c r="H155" s="31" t="s">
        <v>250</v>
      </c>
      <c r="I155" s="211" t="s">
        <v>187</v>
      </c>
    </row>
    <row r="156" spans="1:10" ht="23.1" customHeight="1">
      <c r="A156" s="10"/>
      <c r="B156" s="201" t="s">
        <v>280</v>
      </c>
      <c r="C156" s="202">
        <v>5500</v>
      </c>
      <c r="D156" s="266"/>
      <c r="E156" s="201" t="s">
        <v>286</v>
      </c>
      <c r="F156" s="202">
        <v>2000</v>
      </c>
      <c r="G156" s="266"/>
      <c r="H156" s="201" t="s">
        <v>283</v>
      </c>
      <c r="I156" s="212">
        <v>1040</v>
      </c>
      <c r="J156" s="183"/>
    </row>
    <row r="157" spans="1:10" ht="23.1" customHeight="1">
      <c r="A157" s="10"/>
      <c r="B157" s="201" t="s">
        <v>280</v>
      </c>
      <c r="C157" s="202">
        <v>2250</v>
      </c>
      <c r="D157" s="266"/>
      <c r="E157" s="201" t="s">
        <v>287</v>
      </c>
      <c r="F157" s="202">
        <v>2000</v>
      </c>
      <c r="G157" s="266"/>
      <c r="H157" s="201" t="s">
        <v>286</v>
      </c>
      <c r="I157" s="212">
        <v>0</v>
      </c>
      <c r="J157" s="183"/>
    </row>
    <row r="158" spans="1:10" ht="23.1" customHeight="1">
      <c r="A158" s="10"/>
      <c r="B158" s="201" t="s">
        <v>280</v>
      </c>
      <c r="C158" s="202">
        <v>5500</v>
      </c>
      <c r="D158" s="266"/>
      <c r="E158" s="198" t="s">
        <v>326</v>
      </c>
      <c r="F158" s="204">
        <f>SUM(F156:F157)</f>
        <v>4000</v>
      </c>
      <c r="G158" s="7"/>
      <c r="H158" s="201" t="s">
        <v>286</v>
      </c>
      <c r="I158" s="212">
        <v>1040</v>
      </c>
      <c r="J158" s="183"/>
    </row>
    <row r="159" spans="1:10" ht="23.1" customHeight="1">
      <c r="A159" s="10"/>
      <c r="B159" s="201" t="s">
        <v>280</v>
      </c>
      <c r="C159" s="202">
        <v>5500</v>
      </c>
      <c r="D159" s="266"/>
      <c r="E159" s="7"/>
      <c r="F159" s="202"/>
      <c r="G159" s="7"/>
      <c r="H159" s="198" t="s">
        <v>326</v>
      </c>
      <c r="I159" s="235">
        <f>SUM(I156:I158)</f>
        <v>2080</v>
      </c>
    </row>
    <row r="160" spans="1:10" ht="23.1" customHeight="1">
      <c r="A160" s="10"/>
      <c r="B160" s="201" t="s">
        <v>280</v>
      </c>
      <c r="C160" s="202">
        <v>5500</v>
      </c>
      <c r="D160" s="266"/>
      <c r="E160" s="7"/>
      <c r="F160" s="202"/>
      <c r="G160" s="7"/>
      <c r="H160" s="7"/>
      <c r="I160" s="11"/>
    </row>
    <row r="161" spans="1:9" ht="23.1" customHeight="1">
      <c r="A161" s="10"/>
      <c r="B161" s="201" t="s">
        <v>281</v>
      </c>
      <c r="C161" s="202">
        <v>0.01</v>
      </c>
      <c r="D161" s="266"/>
      <c r="E161" s="7"/>
      <c r="F161" s="7"/>
      <c r="G161" s="7"/>
      <c r="H161" s="7"/>
      <c r="I161" s="11"/>
    </row>
    <row r="162" spans="1:9" ht="23.1" customHeight="1">
      <c r="A162" s="10"/>
      <c r="B162" s="201" t="s">
        <v>281</v>
      </c>
      <c r="C162" s="202">
        <v>5500</v>
      </c>
      <c r="D162" s="266"/>
      <c r="E162" s="7"/>
      <c r="F162" s="7"/>
      <c r="G162" s="7"/>
      <c r="H162" s="7"/>
      <c r="I162" s="11"/>
    </row>
    <row r="163" spans="1:9" ht="23.1" customHeight="1">
      <c r="A163" s="10"/>
      <c r="B163" s="201" t="s">
        <v>282</v>
      </c>
      <c r="C163" s="202">
        <v>7100</v>
      </c>
      <c r="D163" s="266"/>
      <c r="E163" s="7"/>
      <c r="F163" s="7"/>
      <c r="G163" s="7"/>
      <c r="H163" s="7"/>
      <c r="I163" s="11"/>
    </row>
    <row r="164" spans="1:9" ht="23.1" customHeight="1">
      <c r="A164" s="10"/>
      <c r="B164" s="201" t="s">
        <v>299</v>
      </c>
      <c r="C164" s="202">
        <v>5499.99</v>
      </c>
      <c r="D164" s="266"/>
      <c r="E164" s="7"/>
      <c r="F164" s="7"/>
      <c r="G164" s="7"/>
      <c r="H164" s="7"/>
      <c r="I164" s="11"/>
    </row>
    <row r="165" spans="1:9" ht="23.1" customHeight="1">
      <c r="A165" s="10"/>
      <c r="B165" s="201" t="s">
        <v>283</v>
      </c>
      <c r="C165" s="202">
        <v>5500</v>
      </c>
      <c r="D165" s="266"/>
      <c r="E165" s="7"/>
      <c r="F165" s="7"/>
      <c r="G165" s="7"/>
      <c r="H165" s="7"/>
      <c r="I165" s="11"/>
    </row>
    <row r="166" spans="1:9" ht="23.1" customHeight="1">
      <c r="A166" s="10"/>
      <c r="B166" s="201" t="s">
        <v>296</v>
      </c>
      <c r="C166" s="202">
        <v>6450</v>
      </c>
      <c r="D166" s="266"/>
      <c r="E166" s="7"/>
      <c r="F166" s="7"/>
      <c r="G166" s="7"/>
      <c r="H166" s="7"/>
      <c r="I166" s="11"/>
    </row>
    <row r="167" spans="1:9" ht="23.1" customHeight="1">
      <c r="A167" s="10"/>
      <c r="B167" s="201" t="s">
        <v>300</v>
      </c>
      <c r="C167" s="202">
        <v>3200</v>
      </c>
      <c r="D167" s="266"/>
      <c r="E167" s="7"/>
      <c r="F167" s="7"/>
      <c r="G167" s="7"/>
      <c r="H167" s="7"/>
      <c r="I167" s="11"/>
    </row>
    <row r="168" spans="1:9" ht="23.1" customHeight="1">
      <c r="A168" s="10"/>
      <c r="B168" s="201" t="s">
        <v>301</v>
      </c>
      <c r="C168" s="202">
        <v>1600</v>
      </c>
      <c r="D168" s="266"/>
      <c r="E168" s="7"/>
      <c r="F168" s="7"/>
      <c r="G168" s="7"/>
      <c r="H168" s="7"/>
      <c r="I168" s="11"/>
    </row>
    <row r="169" spans="1:9" ht="23.1" customHeight="1">
      <c r="A169" s="10"/>
      <c r="B169" s="201" t="s">
        <v>286</v>
      </c>
      <c r="C169" s="202">
        <v>5500</v>
      </c>
      <c r="D169" s="266"/>
      <c r="E169" s="7"/>
      <c r="F169" s="7"/>
      <c r="G169" s="7"/>
      <c r="H169" s="7"/>
      <c r="I169" s="11"/>
    </row>
    <row r="170" spans="1:9" ht="23.1" customHeight="1">
      <c r="A170" s="10"/>
      <c r="B170" s="201" t="s">
        <v>286</v>
      </c>
      <c r="C170" s="202">
        <v>5500</v>
      </c>
      <c r="D170" s="266"/>
      <c r="E170" s="7"/>
      <c r="F170" s="7"/>
      <c r="G170" s="7"/>
      <c r="H170" s="7"/>
      <c r="I170" s="11"/>
    </row>
    <row r="171" spans="1:9" ht="23.1" customHeight="1">
      <c r="A171" s="10"/>
      <c r="B171" s="201" t="s">
        <v>286</v>
      </c>
      <c r="C171" s="202">
        <v>5500</v>
      </c>
      <c r="D171" s="266"/>
      <c r="E171" s="7"/>
      <c r="F171" s="7"/>
      <c r="G171" s="7"/>
      <c r="H171" s="7"/>
      <c r="I171" s="11"/>
    </row>
    <row r="172" spans="1:9" ht="23.1" customHeight="1">
      <c r="A172" s="10"/>
      <c r="B172" s="201" t="s">
        <v>286</v>
      </c>
      <c r="C172" s="202">
        <v>5500</v>
      </c>
      <c r="D172" s="266"/>
      <c r="E172" s="7"/>
      <c r="F172" s="7"/>
      <c r="G172" s="7"/>
      <c r="H172" s="7"/>
      <c r="I172" s="11"/>
    </row>
    <row r="173" spans="1:9" ht="23.1" customHeight="1">
      <c r="A173" s="10"/>
      <c r="B173" s="201" t="s">
        <v>287</v>
      </c>
      <c r="C173" s="202">
        <v>5500</v>
      </c>
      <c r="D173" s="266"/>
      <c r="E173" s="7"/>
      <c r="F173" s="7"/>
      <c r="G173" s="7"/>
      <c r="H173" s="7"/>
      <c r="I173" s="11"/>
    </row>
    <row r="174" spans="1:9" ht="23.1" customHeight="1">
      <c r="A174" s="10"/>
      <c r="B174" s="201" t="s">
        <v>288</v>
      </c>
      <c r="C174" s="202">
        <v>0</v>
      </c>
      <c r="D174" s="266"/>
      <c r="E174" s="7"/>
      <c r="F174" s="7"/>
      <c r="G174" s="7"/>
      <c r="H174" s="7"/>
      <c r="I174" s="11"/>
    </row>
    <row r="175" spans="1:9" ht="23.1" customHeight="1">
      <c r="A175" s="10"/>
      <c r="B175" s="201" t="s">
        <v>289</v>
      </c>
      <c r="C175" s="202">
        <v>7100</v>
      </c>
      <c r="D175" s="266"/>
      <c r="E175" s="7"/>
      <c r="F175" s="7"/>
      <c r="G175" s="7"/>
      <c r="H175" s="7"/>
      <c r="I175" s="11"/>
    </row>
    <row r="176" spans="1:9" ht="23.1" customHeight="1">
      <c r="A176" s="10"/>
      <c r="B176" s="201" t="s">
        <v>279</v>
      </c>
      <c r="C176" s="202">
        <v>0</v>
      </c>
      <c r="D176" s="266"/>
      <c r="E176" s="7"/>
      <c r="F176" s="7"/>
      <c r="G176" s="7"/>
      <c r="H176" s="7"/>
      <c r="I176" s="11"/>
    </row>
    <row r="177" spans="1:152" ht="23.1" customHeight="1">
      <c r="A177" s="10"/>
      <c r="B177" s="201" t="s">
        <v>290</v>
      </c>
      <c r="C177" s="202">
        <v>7100</v>
      </c>
      <c r="D177" s="266"/>
      <c r="E177" s="7"/>
      <c r="F177" s="7"/>
      <c r="G177" s="7"/>
      <c r="H177" s="7"/>
      <c r="I177" s="11"/>
    </row>
    <row r="178" spans="1:152" ht="23.1" customHeight="1">
      <c r="A178" s="10"/>
      <c r="B178" s="201" t="s">
        <v>251</v>
      </c>
      <c r="C178" s="202">
        <v>0</v>
      </c>
      <c r="D178" s="266"/>
      <c r="E178" s="7"/>
      <c r="F178" s="7"/>
      <c r="G178" s="7"/>
      <c r="H178" s="7"/>
      <c r="I178" s="11"/>
    </row>
    <row r="179" spans="1:152" ht="23.1" customHeight="1">
      <c r="A179" s="10"/>
      <c r="B179" s="201" t="s">
        <v>291</v>
      </c>
      <c r="C179" s="202">
        <v>5500</v>
      </c>
      <c r="D179" s="266"/>
      <c r="E179" s="7"/>
      <c r="F179" s="7"/>
      <c r="G179" s="7"/>
      <c r="H179" s="7"/>
      <c r="I179" s="11"/>
    </row>
    <row r="180" spans="1:152" ht="23.1" customHeight="1">
      <c r="A180" s="10"/>
      <c r="B180" s="201" t="s">
        <v>278</v>
      </c>
      <c r="C180" s="202">
        <v>0</v>
      </c>
      <c r="D180" s="266"/>
      <c r="E180" s="7"/>
      <c r="F180" s="7"/>
      <c r="G180" s="7"/>
      <c r="H180" s="7"/>
      <c r="I180" s="11"/>
    </row>
    <row r="181" spans="1:152" ht="23.1" customHeight="1">
      <c r="A181" s="10"/>
      <c r="B181" s="201" t="s">
        <v>292</v>
      </c>
      <c r="C181" s="202">
        <v>5500</v>
      </c>
      <c r="D181" s="266"/>
      <c r="E181" s="7"/>
      <c r="F181" s="7"/>
      <c r="G181" s="7"/>
      <c r="H181" s="7"/>
      <c r="I181" s="11"/>
    </row>
    <row r="182" spans="1:152" ht="23.1" customHeight="1" thickBot="1">
      <c r="A182" s="156"/>
      <c r="B182" s="270" t="s">
        <v>326</v>
      </c>
      <c r="C182" s="215">
        <f>SUM(C156:C181)</f>
        <v>111800</v>
      </c>
      <c r="D182" s="271"/>
      <c r="E182" s="84"/>
      <c r="F182" s="84"/>
      <c r="G182" s="84"/>
      <c r="H182" s="84"/>
      <c r="I182" s="157"/>
    </row>
    <row r="183" spans="1:152" ht="23.1" customHeight="1">
      <c r="A183" s="410" t="s">
        <v>192</v>
      </c>
      <c r="B183" s="411"/>
      <c r="C183" s="411"/>
      <c r="D183" s="411"/>
      <c r="E183" s="411"/>
      <c r="F183" s="411"/>
      <c r="G183" s="411"/>
      <c r="H183" s="411"/>
      <c r="I183" s="412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63"/>
      <c r="AI183" s="163"/>
      <c r="AJ183" s="163"/>
      <c r="AK183" s="163"/>
      <c r="AL183" s="163"/>
      <c r="AM183" s="163"/>
      <c r="AN183" s="163"/>
      <c r="AO183" s="163"/>
      <c r="AP183" s="163"/>
      <c r="AQ183" s="163"/>
      <c r="AR183" s="163"/>
      <c r="AS183" s="163"/>
      <c r="AT183" s="163"/>
      <c r="AU183" s="163"/>
      <c r="AV183" s="163"/>
      <c r="AW183" s="163"/>
      <c r="AX183" s="163"/>
      <c r="AY183" s="163"/>
      <c r="AZ183" s="163"/>
      <c r="BA183" s="163"/>
      <c r="BB183" s="163"/>
      <c r="BC183" s="163"/>
      <c r="BD183" s="163"/>
      <c r="BE183" s="163"/>
      <c r="BF183" s="163"/>
      <c r="BG183" s="163"/>
      <c r="BH183" s="163"/>
      <c r="BI183" s="163"/>
      <c r="BJ183" s="163"/>
      <c r="BK183" s="163"/>
      <c r="BL183" s="163"/>
      <c r="BM183" s="163"/>
      <c r="BN183" s="163"/>
      <c r="BO183" s="163"/>
      <c r="BP183" s="163"/>
      <c r="BQ183" s="163"/>
      <c r="BR183" s="163"/>
      <c r="BS183" s="163"/>
      <c r="BT183" s="163"/>
      <c r="BU183" s="163"/>
      <c r="BV183" s="163"/>
      <c r="BW183" s="163"/>
      <c r="BX183" s="163"/>
      <c r="BY183" s="163"/>
      <c r="BZ183" s="163"/>
      <c r="CA183" s="163"/>
      <c r="CB183" s="163"/>
      <c r="CC183" s="163"/>
      <c r="CD183" s="163"/>
      <c r="CE183" s="163"/>
      <c r="CF183" s="163"/>
      <c r="CG183" s="163"/>
      <c r="CH183" s="163"/>
      <c r="CI183" s="163"/>
      <c r="CJ183" s="163"/>
      <c r="CK183" s="163"/>
      <c r="CL183" s="163"/>
      <c r="CM183" s="163"/>
      <c r="CN183" s="163"/>
      <c r="CO183" s="163"/>
      <c r="CP183" s="163"/>
      <c r="CQ183" s="163"/>
      <c r="CR183" s="163"/>
      <c r="CS183" s="163"/>
      <c r="CT183" s="163"/>
      <c r="CU183" s="163"/>
      <c r="CV183" s="163"/>
      <c r="CW183" s="163"/>
      <c r="CX183" s="163"/>
      <c r="CY183" s="163"/>
      <c r="CZ183" s="163"/>
      <c r="DA183" s="163"/>
      <c r="DB183" s="163"/>
      <c r="DC183" s="163"/>
      <c r="DD183" s="163"/>
      <c r="DE183" s="163"/>
      <c r="DF183" s="163"/>
      <c r="DG183" s="163"/>
      <c r="DH183" s="163"/>
      <c r="DI183" s="163"/>
      <c r="DJ183" s="163"/>
      <c r="DK183" s="163"/>
      <c r="DL183" s="163"/>
      <c r="DM183" s="163"/>
      <c r="DN183" s="163"/>
      <c r="DO183" s="163"/>
      <c r="DP183" s="163"/>
      <c r="DQ183" s="163"/>
      <c r="DR183" s="163"/>
      <c r="DS183" s="163"/>
      <c r="DT183" s="163"/>
      <c r="DU183" s="163"/>
      <c r="DV183" s="163"/>
      <c r="DW183" s="163"/>
      <c r="DX183" s="163"/>
      <c r="DY183" s="163"/>
      <c r="DZ183" s="163"/>
      <c r="EA183" s="163"/>
      <c r="EB183" s="163"/>
      <c r="EC183" s="163"/>
      <c r="ED183" s="163"/>
      <c r="EE183" s="163"/>
      <c r="EF183" s="163"/>
      <c r="EG183" s="163"/>
      <c r="EH183" s="163"/>
      <c r="EI183" s="163"/>
      <c r="EJ183" s="163"/>
      <c r="EK183" s="163"/>
      <c r="EL183" s="163"/>
      <c r="EM183" s="163"/>
      <c r="EN183" s="163"/>
      <c r="EO183" s="163"/>
      <c r="EP183" s="163"/>
      <c r="EQ183" s="163"/>
      <c r="ER183" s="163"/>
      <c r="ES183" s="163"/>
      <c r="ET183" s="163"/>
      <c r="EU183" s="163"/>
      <c r="EV183" s="163"/>
    </row>
    <row r="184" spans="1:152" ht="23.1" customHeight="1">
      <c r="A184" s="395" t="s">
        <v>23</v>
      </c>
      <c r="B184" s="396"/>
      <c r="C184" s="396"/>
      <c r="D184" s="396" t="s">
        <v>20</v>
      </c>
      <c r="E184" s="396"/>
      <c r="F184" s="396"/>
      <c r="G184" s="396" t="s">
        <v>294</v>
      </c>
      <c r="H184" s="396"/>
      <c r="I184" s="397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3"/>
      <c r="AK184" s="163"/>
      <c r="AL184" s="163"/>
      <c r="AM184" s="163"/>
      <c r="AN184" s="163"/>
      <c r="AO184" s="163"/>
      <c r="AP184" s="163"/>
      <c r="AQ184" s="163"/>
      <c r="AR184" s="163"/>
      <c r="AS184" s="163"/>
      <c r="AT184" s="163"/>
      <c r="AU184" s="163"/>
      <c r="AV184" s="163"/>
      <c r="AW184" s="163"/>
      <c r="AX184" s="163"/>
      <c r="AY184" s="163"/>
      <c r="AZ184" s="163"/>
      <c r="BA184" s="163"/>
      <c r="BB184" s="163"/>
      <c r="BC184" s="163"/>
      <c r="BD184" s="163"/>
      <c r="BE184" s="163"/>
      <c r="BF184" s="163"/>
      <c r="BG184" s="163"/>
      <c r="BH184" s="163"/>
      <c r="BI184" s="163"/>
      <c r="BJ184" s="163"/>
      <c r="BK184" s="163"/>
      <c r="BL184" s="163"/>
      <c r="BM184" s="163"/>
      <c r="BN184" s="163"/>
      <c r="BO184" s="163"/>
      <c r="BP184" s="163"/>
      <c r="BQ184" s="163"/>
      <c r="BR184" s="163"/>
      <c r="BS184" s="163"/>
      <c r="BT184" s="163"/>
      <c r="BU184" s="163"/>
      <c r="BV184" s="163"/>
      <c r="BW184" s="163"/>
      <c r="BX184" s="163"/>
      <c r="BY184" s="163"/>
      <c r="BZ184" s="163"/>
      <c r="CA184" s="163"/>
      <c r="CB184" s="163"/>
      <c r="CC184" s="163"/>
      <c r="CD184" s="163"/>
      <c r="CE184" s="163"/>
      <c r="CF184" s="163"/>
      <c r="CG184" s="163"/>
      <c r="CH184" s="163"/>
      <c r="CI184" s="163"/>
      <c r="CJ184" s="163"/>
      <c r="CK184" s="163"/>
      <c r="CL184" s="163"/>
      <c r="CM184" s="163"/>
      <c r="CN184" s="163"/>
      <c r="CO184" s="163"/>
      <c r="CP184" s="163"/>
      <c r="CQ184" s="163"/>
      <c r="CR184" s="163"/>
      <c r="CS184" s="163"/>
      <c r="CT184" s="163"/>
      <c r="CU184" s="163"/>
      <c r="CV184" s="163"/>
      <c r="CW184" s="163"/>
      <c r="CX184" s="163"/>
      <c r="CY184" s="163"/>
      <c r="CZ184" s="163"/>
      <c r="DA184" s="163"/>
      <c r="DB184" s="163"/>
      <c r="DC184" s="163"/>
      <c r="DD184" s="163"/>
      <c r="DE184" s="163"/>
      <c r="DF184" s="163"/>
      <c r="DG184" s="163"/>
      <c r="DH184" s="163"/>
      <c r="DI184" s="163"/>
      <c r="DJ184" s="163"/>
      <c r="DK184" s="163"/>
      <c r="DL184" s="163"/>
      <c r="DM184" s="163"/>
      <c r="DN184" s="163"/>
      <c r="DO184" s="163"/>
      <c r="DP184" s="163"/>
      <c r="DQ184" s="163"/>
      <c r="DR184" s="163"/>
      <c r="DS184" s="163"/>
      <c r="DT184" s="163"/>
      <c r="DU184" s="163"/>
      <c r="DV184" s="163"/>
      <c r="DW184" s="163"/>
      <c r="DX184" s="163"/>
      <c r="DY184" s="163"/>
      <c r="DZ184" s="163"/>
      <c r="EA184" s="163"/>
      <c r="EB184" s="163"/>
      <c r="EC184" s="163"/>
      <c r="ED184" s="163"/>
      <c r="EE184" s="163"/>
      <c r="EF184" s="163"/>
      <c r="EG184" s="163"/>
      <c r="EH184" s="163"/>
      <c r="EI184" s="163"/>
      <c r="EJ184" s="163"/>
      <c r="EK184" s="163"/>
      <c r="EL184" s="163"/>
      <c r="EM184" s="163"/>
      <c r="EN184" s="163"/>
      <c r="EO184" s="163"/>
      <c r="EP184" s="163"/>
      <c r="EQ184" s="163"/>
      <c r="ER184" s="163"/>
      <c r="ES184" s="163"/>
      <c r="ET184" s="163"/>
      <c r="EU184" s="163"/>
      <c r="EV184" s="163"/>
    </row>
    <row r="185" spans="1:152" ht="42.75">
      <c r="A185" s="188" t="s">
        <v>186</v>
      </c>
      <c r="B185" s="31" t="s">
        <v>250</v>
      </c>
      <c r="C185" s="165" t="s">
        <v>187</v>
      </c>
      <c r="D185" s="159" t="s">
        <v>186</v>
      </c>
      <c r="E185" s="31" t="s">
        <v>250</v>
      </c>
      <c r="F185" s="165" t="s">
        <v>187</v>
      </c>
      <c r="G185" s="159" t="s">
        <v>186</v>
      </c>
      <c r="H185" s="31" t="s">
        <v>250</v>
      </c>
      <c r="I185" s="211" t="s">
        <v>187</v>
      </c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3"/>
      <c r="AK185" s="163"/>
      <c r="AL185" s="163"/>
      <c r="AM185" s="163"/>
      <c r="AN185" s="163"/>
      <c r="AO185" s="163"/>
      <c r="AP185" s="163"/>
      <c r="AQ185" s="163"/>
      <c r="AR185" s="163"/>
      <c r="AS185" s="163"/>
      <c r="AT185" s="163"/>
      <c r="AU185" s="163"/>
      <c r="AV185" s="163"/>
      <c r="AW185" s="163"/>
      <c r="AX185" s="163"/>
      <c r="AY185" s="163"/>
      <c r="AZ185" s="163"/>
      <c r="BA185" s="163"/>
      <c r="BB185" s="163"/>
      <c r="BC185" s="163"/>
      <c r="BD185" s="163"/>
      <c r="BE185" s="163"/>
      <c r="BF185" s="163"/>
      <c r="BG185" s="163"/>
      <c r="BH185" s="163"/>
      <c r="BI185" s="163"/>
      <c r="BJ185" s="163"/>
      <c r="BK185" s="163"/>
      <c r="BL185" s="163"/>
      <c r="BM185" s="163"/>
      <c r="BN185" s="163"/>
      <c r="BO185" s="163"/>
      <c r="BP185" s="163"/>
      <c r="BQ185" s="163"/>
      <c r="BR185" s="163"/>
      <c r="BS185" s="163"/>
      <c r="BT185" s="163"/>
      <c r="BU185" s="163"/>
      <c r="BV185" s="163"/>
      <c r="BW185" s="163"/>
      <c r="BX185" s="163"/>
      <c r="BY185" s="163"/>
      <c r="BZ185" s="163"/>
      <c r="CA185" s="163"/>
      <c r="CB185" s="163"/>
      <c r="CC185" s="163"/>
      <c r="CD185" s="163"/>
      <c r="CE185" s="163"/>
      <c r="CF185" s="163"/>
      <c r="CG185" s="163"/>
      <c r="CH185" s="163"/>
      <c r="CI185" s="163"/>
      <c r="CJ185" s="163"/>
      <c r="CK185" s="163"/>
      <c r="CL185" s="163"/>
      <c r="CM185" s="163"/>
      <c r="CN185" s="163"/>
      <c r="CO185" s="163"/>
      <c r="CP185" s="163"/>
      <c r="CQ185" s="163"/>
      <c r="CR185" s="163"/>
      <c r="CS185" s="163"/>
      <c r="CT185" s="163"/>
      <c r="CU185" s="163"/>
      <c r="CV185" s="163"/>
      <c r="CW185" s="163"/>
      <c r="CX185" s="163"/>
      <c r="CY185" s="163"/>
      <c r="CZ185" s="163"/>
      <c r="DA185" s="163"/>
      <c r="DB185" s="163"/>
      <c r="DC185" s="163"/>
      <c r="DD185" s="163"/>
      <c r="DE185" s="163"/>
      <c r="DF185" s="163"/>
      <c r="DG185" s="163"/>
      <c r="DH185" s="163"/>
      <c r="DI185" s="163"/>
      <c r="DJ185" s="163"/>
      <c r="DK185" s="163"/>
      <c r="DL185" s="163"/>
      <c r="DM185" s="163"/>
      <c r="DN185" s="163"/>
      <c r="DO185" s="163"/>
      <c r="DP185" s="163"/>
      <c r="DQ185" s="163"/>
      <c r="DR185" s="163"/>
      <c r="DS185" s="163"/>
      <c r="DT185" s="163"/>
      <c r="DU185" s="163"/>
      <c r="DV185" s="163"/>
      <c r="DW185" s="163"/>
      <c r="DX185" s="163"/>
      <c r="DY185" s="163"/>
      <c r="DZ185" s="163"/>
      <c r="EA185" s="163"/>
      <c r="EB185" s="163"/>
      <c r="EC185" s="163"/>
      <c r="ED185" s="163"/>
      <c r="EE185" s="163"/>
      <c r="EF185" s="163"/>
      <c r="EG185" s="163"/>
      <c r="EH185" s="163"/>
      <c r="EI185" s="163"/>
      <c r="EJ185" s="163"/>
      <c r="EK185" s="163"/>
      <c r="EL185" s="163"/>
      <c r="EM185" s="163"/>
      <c r="EN185" s="163"/>
      <c r="EO185" s="163"/>
      <c r="EP185" s="163"/>
      <c r="EQ185" s="163"/>
      <c r="ER185" s="163"/>
      <c r="ES185" s="163"/>
      <c r="ET185" s="163"/>
      <c r="EU185" s="163"/>
      <c r="EV185" s="163"/>
    </row>
    <row r="186" spans="1:152" s="16" customFormat="1" ht="23.1" customHeight="1">
      <c r="A186" s="10"/>
      <c r="B186" s="201" t="s">
        <v>291</v>
      </c>
      <c r="C186" s="202">
        <v>1250</v>
      </c>
      <c r="D186" s="206"/>
      <c r="E186" s="201" t="s">
        <v>296</v>
      </c>
      <c r="F186" s="202">
        <v>1280</v>
      </c>
      <c r="G186" s="206"/>
      <c r="H186" s="201" t="s">
        <v>292</v>
      </c>
      <c r="I186" s="212">
        <v>2000</v>
      </c>
      <c r="J186" s="4"/>
      <c r="K186" s="4"/>
      <c r="L186" s="4"/>
      <c r="M186" s="4"/>
    </row>
    <row r="187" spans="1:152" s="16" customFormat="1" ht="23.1" customHeight="1" thickBot="1">
      <c r="A187" s="156"/>
      <c r="B187" s="214" t="s">
        <v>326</v>
      </c>
      <c r="C187" s="215">
        <f>C186</f>
        <v>1250</v>
      </c>
      <c r="D187" s="216"/>
      <c r="E187" s="214" t="s">
        <v>326</v>
      </c>
      <c r="F187" s="215">
        <f>F186</f>
        <v>1280</v>
      </c>
      <c r="G187" s="216"/>
      <c r="H187" s="214" t="s">
        <v>326</v>
      </c>
      <c r="I187" s="260">
        <f>I186</f>
        <v>2000</v>
      </c>
      <c r="J187" s="4"/>
      <c r="K187" s="4"/>
      <c r="L187" s="4"/>
      <c r="M187" s="4"/>
    </row>
    <row r="188" spans="1:152" ht="23.1" customHeight="1">
      <c r="A188" s="407" t="s">
        <v>100</v>
      </c>
      <c r="B188" s="408"/>
      <c r="C188" s="408"/>
      <c r="D188" s="408"/>
      <c r="E188" s="408"/>
      <c r="F188" s="408"/>
      <c r="G188" s="408"/>
      <c r="H188" s="408"/>
      <c r="I188" s="408"/>
      <c r="J188" s="408"/>
      <c r="K188" s="408"/>
      <c r="L188" s="408"/>
      <c r="M188" s="408"/>
      <c r="N188" s="408"/>
      <c r="O188" s="409"/>
    </row>
    <row r="189" spans="1:152" ht="23.1" customHeight="1">
      <c r="A189" s="395" t="s">
        <v>19</v>
      </c>
      <c r="B189" s="396"/>
      <c r="C189" s="396"/>
      <c r="D189" s="396" t="s">
        <v>20</v>
      </c>
      <c r="E189" s="396"/>
      <c r="F189" s="396"/>
      <c r="G189" s="396" t="s">
        <v>294</v>
      </c>
      <c r="H189" s="396"/>
      <c r="I189" s="396"/>
      <c r="J189" s="396" t="s">
        <v>7</v>
      </c>
      <c r="K189" s="396"/>
      <c r="L189" s="396"/>
      <c r="M189" s="396" t="s">
        <v>303</v>
      </c>
      <c r="N189" s="396"/>
      <c r="O189" s="397"/>
      <c r="P189" s="175"/>
      <c r="Q189" s="175"/>
      <c r="R189" s="175"/>
      <c r="S189" s="175"/>
    </row>
    <row r="190" spans="1:152" s="8" customFormat="1" ht="42.75">
      <c r="A190" s="188" t="s">
        <v>186</v>
      </c>
      <c r="B190" s="31" t="s">
        <v>250</v>
      </c>
      <c r="C190" s="165" t="s">
        <v>187</v>
      </c>
      <c r="D190" s="159" t="s">
        <v>186</v>
      </c>
      <c r="E190" s="31" t="s">
        <v>250</v>
      </c>
      <c r="F190" s="165" t="s">
        <v>187</v>
      </c>
      <c r="G190" s="159" t="s">
        <v>186</v>
      </c>
      <c r="H190" s="31" t="s">
        <v>250</v>
      </c>
      <c r="I190" s="165" t="s">
        <v>187</v>
      </c>
      <c r="J190" s="159" t="s">
        <v>186</v>
      </c>
      <c r="K190" s="31" t="s">
        <v>250</v>
      </c>
      <c r="L190" s="165" t="s">
        <v>187</v>
      </c>
      <c r="M190" s="159" t="s">
        <v>186</v>
      </c>
      <c r="N190" s="31" t="s">
        <v>250</v>
      </c>
      <c r="O190" s="211" t="s">
        <v>187</v>
      </c>
    </row>
    <row r="191" spans="1:152" s="8" customFormat="1" ht="23.1" customHeight="1">
      <c r="A191" s="10"/>
      <c r="B191" s="201" t="s">
        <v>272</v>
      </c>
      <c r="C191" s="202">
        <v>1800</v>
      </c>
      <c r="D191" s="206"/>
      <c r="E191" s="201" t="s">
        <v>289</v>
      </c>
      <c r="F191" s="202">
        <v>1920</v>
      </c>
      <c r="G191" s="206"/>
      <c r="H191" s="201" t="s">
        <v>284</v>
      </c>
      <c r="I191" s="202">
        <v>2000</v>
      </c>
      <c r="J191" s="206"/>
      <c r="K191" s="201" t="s">
        <v>288</v>
      </c>
      <c r="L191" s="202">
        <v>0</v>
      </c>
      <c r="M191" s="206"/>
      <c r="N191" s="201" t="s">
        <v>284</v>
      </c>
      <c r="O191" s="212">
        <v>1040</v>
      </c>
      <c r="P191" s="203"/>
    </row>
    <row r="192" spans="1:152" s="8" customFormat="1" ht="23.1" customHeight="1">
      <c r="A192" s="10"/>
      <c r="B192" s="200" t="s">
        <v>326</v>
      </c>
      <c r="C192" s="254">
        <f>C191</f>
        <v>1800</v>
      </c>
      <c r="D192" s="7"/>
      <c r="E192" s="200" t="s">
        <v>326</v>
      </c>
      <c r="F192" s="199">
        <f>F191</f>
        <v>1920</v>
      </c>
      <c r="G192" s="7"/>
      <c r="H192" s="201" t="s">
        <v>289</v>
      </c>
      <c r="I192" s="202">
        <v>1000</v>
      </c>
      <c r="J192" s="206"/>
      <c r="K192" s="201" t="s">
        <v>289</v>
      </c>
      <c r="L192" s="202">
        <v>1600</v>
      </c>
      <c r="M192" s="206"/>
      <c r="N192" s="200" t="s">
        <v>326</v>
      </c>
      <c r="O192" s="213">
        <f>O191</f>
        <v>1040</v>
      </c>
    </row>
    <row r="193" spans="1:152" s="8" customFormat="1" ht="23.1" customHeight="1">
      <c r="A193" s="10"/>
      <c r="B193" s="7"/>
      <c r="C193" s="13"/>
      <c r="D193" s="7"/>
      <c r="E193" s="7"/>
      <c r="F193" s="7"/>
      <c r="G193" s="7"/>
      <c r="H193" s="201" t="s">
        <v>289</v>
      </c>
      <c r="I193" s="202">
        <v>2000</v>
      </c>
      <c r="J193" s="206"/>
      <c r="K193" s="201" t="s">
        <v>279</v>
      </c>
      <c r="L193" s="202">
        <v>2400</v>
      </c>
      <c r="M193" s="206"/>
      <c r="N193" s="7"/>
      <c r="O193" s="11"/>
    </row>
    <row r="194" spans="1:152" s="8" customFormat="1" ht="23.1" customHeight="1">
      <c r="A194" s="10"/>
      <c r="B194" s="7"/>
      <c r="C194" s="13"/>
      <c r="D194" s="7"/>
      <c r="E194" s="7"/>
      <c r="F194" s="7"/>
      <c r="G194" s="7"/>
      <c r="H194" s="200" t="s">
        <v>326</v>
      </c>
      <c r="I194" s="199">
        <f>SUM(I191:I193)</f>
        <v>5000</v>
      </c>
      <c r="J194" s="7"/>
      <c r="K194" s="201" t="s">
        <v>251</v>
      </c>
      <c r="L194" s="202">
        <v>1600</v>
      </c>
      <c r="M194" s="206"/>
      <c r="N194" s="7"/>
      <c r="O194" s="11"/>
    </row>
    <row r="195" spans="1:152" s="8" customFormat="1" ht="23.1" customHeight="1" thickBot="1">
      <c r="A195" s="156"/>
      <c r="B195" s="84"/>
      <c r="C195" s="158"/>
      <c r="D195" s="84"/>
      <c r="E195" s="84"/>
      <c r="F195" s="84"/>
      <c r="G195" s="84"/>
      <c r="H195" s="84"/>
      <c r="I195" s="84"/>
      <c r="J195" s="84"/>
      <c r="K195" s="214" t="s">
        <v>326</v>
      </c>
      <c r="L195" s="215">
        <f>SUM(L191:L194)</f>
        <v>5600</v>
      </c>
      <c r="M195" s="216"/>
      <c r="N195" s="84"/>
      <c r="O195" s="157"/>
    </row>
    <row r="196" spans="1:152" ht="23.1" customHeight="1">
      <c r="A196" s="398" t="s">
        <v>194</v>
      </c>
      <c r="B196" s="399"/>
      <c r="C196" s="399"/>
      <c r="D196" s="399"/>
      <c r="E196" s="399"/>
      <c r="F196" s="400"/>
      <c r="H196" s="4"/>
      <c r="I196" s="4"/>
    </row>
    <row r="197" spans="1:152" ht="23.1" customHeight="1">
      <c r="A197" s="395" t="s">
        <v>324</v>
      </c>
      <c r="B197" s="396"/>
      <c r="C197" s="396"/>
      <c r="D197" s="396" t="s">
        <v>19</v>
      </c>
      <c r="E197" s="396"/>
      <c r="F197" s="397"/>
      <c r="H197" s="4"/>
      <c r="I197" s="4"/>
    </row>
    <row r="198" spans="1:152" ht="28.5">
      <c r="A198" s="188" t="s">
        <v>186</v>
      </c>
      <c r="B198" s="31" t="s">
        <v>250</v>
      </c>
      <c r="C198" s="165" t="s">
        <v>187</v>
      </c>
      <c r="D198" s="159" t="s">
        <v>186</v>
      </c>
      <c r="E198" s="31" t="s">
        <v>250</v>
      </c>
      <c r="F198" s="211" t="s">
        <v>187</v>
      </c>
      <c r="H198" s="4"/>
      <c r="I198" s="4"/>
    </row>
    <row r="199" spans="1:152" s="8" customFormat="1" ht="23.1" customHeight="1">
      <c r="A199" s="10"/>
      <c r="B199" s="201" t="s">
        <v>284</v>
      </c>
      <c r="C199" s="202">
        <v>2400</v>
      </c>
      <c r="D199" s="202"/>
      <c r="E199" s="201" t="s">
        <v>275</v>
      </c>
      <c r="F199" s="212">
        <v>300</v>
      </c>
    </row>
    <row r="200" spans="1:152" s="8" customFormat="1" ht="23.1" customHeight="1" thickBot="1">
      <c r="A200" s="223"/>
      <c r="B200" s="209" t="s">
        <v>326</v>
      </c>
      <c r="C200" s="247">
        <f>C199</f>
        <v>2400</v>
      </c>
      <c r="D200" s="233"/>
      <c r="E200" s="209" t="s">
        <v>326</v>
      </c>
      <c r="F200" s="278">
        <f>F199</f>
        <v>300</v>
      </c>
    </row>
    <row r="201" spans="1:152" ht="23.1" customHeight="1">
      <c r="A201" s="410" t="s">
        <v>31</v>
      </c>
      <c r="B201" s="411"/>
      <c r="C201" s="411"/>
      <c r="D201" s="411"/>
      <c r="E201" s="411"/>
      <c r="F201" s="411"/>
      <c r="G201" s="411"/>
      <c r="H201" s="411"/>
      <c r="I201" s="411"/>
      <c r="J201" s="411"/>
      <c r="K201" s="411"/>
      <c r="L201" s="412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163"/>
      <c r="AG201" s="163"/>
      <c r="AH201" s="163"/>
      <c r="AI201" s="163"/>
      <c r="AJ201" s="163"/>
      <c r="AK201" s="163"/>
      <c r="AL201" s="163"/>
      <c r="AM201" s="163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3"/>
      <c r="AY201" s="163"/>
      <c r="AZ201" s="163"/>
      <c r="BA201" s="163"/>
      <c r="BB201" s="163"/>
      <c r="BC201" s="163"/>
      <c r="BD201" s="163"/>
      <c r="BE201" s="163"/>
      <c r="BF201" s="163"/>
      <c r="BG201" s="163"/>
      <c r="BH201" s="163"/>
      <c r="BI201" s="163"/>
      <c r="BJ201" s="163"/>
      <c r="BK201" s="163"/>
      <c r="BL201" s="163"/>
      <c r="BM201" s="163"/>
      <c r="BN201" s="163"/>
      <c r="BO201" s="163"/>
      <c r="BP201" s="163"/>
      <c r="BQ201" s="163"/>
      <c r="BR201" s="163"/>
      <c r="BS201" s="163"/>
      <c r="BT201" s="163"/>
      <c r="BU201" s="163"/>
      <c r="BV201" s="163"/>
      <c r="BW201" s="163"/>
      <c r="BX201" s="163"/>
      <c r="BY201" s="163"/>
      <c r="BZ201" s="163"/>
      <c r="CA201" s="163"/>
      <c r="CB201" s="163"/>
      <c r="CC201" s="163"/>
      <c r="CD201" s="163"/>
      <c r="CE201" s="163"/>
      <c r="CF201" s="163"/>
      <c r="CG201" s="163"/>
      <c r="CH201" s="163"/>
      <c r="CI201" s="163"/>
      <c r="CJ201" s="163"/>
      <c r="CK201" s="163"/>
      <c r="CL201" s="163"/>
      <c r="CM201" s="163"/>
      <c r="CN201" s="163"/>
      <c r="CO201" s="163"/>
      <c r="CP201" s="163"/>
      <c r="CQ201" s="163"/>
      <c r="CR201" s="163"/>
      <c r="CS201" s="163"/>
      <c r="CT201" s="163"/>
      <c r="CU201" s="163"/>
      <c r="CV201" s="163"/>
      <c r="CW201" s="163"/>
      <c r="CX201" s="163"/>
      <c r="CY201" s="163"/>
      <c r="CZ201" s="163"/>
      <c r="DA201" s="163"/>
      <c r="DB201" s="163"/>
      <c r="DC201" s="163"/>
      <c r="DD201" s="163"/>
      <c r="DE201" s="163"/>
      <c r="DF201" s="163"/>
      <c r="DG201" s="163"/>
      <c r="DH201" s="163"/>
      <c r="DI201" s="163"/>
      <c r="DJ201" s="163"/>
      <c r="DK201" s="163"/>
      <c r="DL201" s="163"/>
      <c r="DM201" s="163"/>
      <c r="DN201" s="163"/>
      <c r="DO201" s="163"/>
      <c r="DP201" s="163"/>
      <c r="DQ201" s="163"/>
      <c r="DR201" s="163"/>
      <c r="DS201" s="163"/>
      <c r="DT201" s="163"/>
      <c r="DU201" s="163"/>
      <c r="DV201" s="163"/>
      <c r="DW201" s="163"/>
      <c r="DX201" s="163"/>
      <c r="DY201" s="163"/>
      <c r="DZ201" s="163"/>
      <c r="EA201" s="163"/>
      <c r="EB201" s="163"/>
      <c r="EC201" s="163"/>
      <c r="ED201" s="163"/>
      <c r="EE201" s="163"/>
      <c r="EF201" s="163"/>
      <c r="EG201" s="163"/>
      <c r="EH201" s="163"/>
      <c r="EI201" s="163"/>
      <c r="EJ201" s="163"/>
      <c r="EK201" s="163"/>
      <c r="EL201" s="163"/>
      <c r="EM201" s="163"/>
      <c r="EN201" s="163"/>
      <c r="EO201" s="163"/>
      <c r="EP201" s="163"/>
      <c r="EQ201" s="163"/>
      <c r="ER201" s="163"/>
      <c r="ES201" s="163"/>
      <c r="ET201" s="163"/>
      <c r="EU201" s="163"/>
      <c r="EV201" s="163"/>
    </row>
    <row r="202" spans="1:152" ht="23.1" customHeight="1">
      <c r="A202" s="395" t="s">
        <v>21</v>
      </c>
      <c r="B202" s="396"/>
      <c r="C202" s="396"/>
      <c r="D202" s="396" t="s">
        <v>22</v>
      </c>
      <c r="E202" s="396"/>
      <c r="F202" s="396"/>
      <c r="G202" s="396" t="s">
        <v>23</v>
      </c>
      <c r="H202" s="396"/>
      <c r="I202" s="396"/>
      <c r="J202" s="396" t="s">
        <v>19</v>
      </c>
      <c r="K202" s="396"/>
      <c r="L202" s="397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63"/>
      <c r="AJ202" s="163"/>
      <c r="AK202" s="163"/>
      <c r="AL202" s="163"/>
      <c r="AM202" s="163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3"/>
      <c r="AY202" s="163"/>
      <c r="AZ202" s="163"/>
      <c r="BA202" s="163"/>
      <c r="BB202" s="163"/>
      <c r="BC202" s="163"/>
      <c r="BD202" s="163"/>
      <c r="BE202" s="163"/>
      <c r="BF202" s="163"/>
      <c r="BG202" s="163"/>
      <c r="BH202" s="163"/>
      <c r="BI202" s="163"/>
      <c r="BJ202" s="163"/>
      <c r="BK202" s="163"/>
      <c r="BL202" s="163"/>
      <c r="BM202" s="163"/>
      <c r="BN202" s="163"/>
      <c r="BO202" s="163"/>
      <c r="BP202" s="163"/>
      <c r="BQ202" s="163"/>
      <c r="BR202" s="163"/>
      <c r="BS202" s="163"/>
      <c r="BT202" s="163"/>
      <c r="BU202" s="163"/>
      <c r="BV202" s="163"/>
      <c r="BW202" s="163"/>
      <c r="BX202" s="163"/>
      <c r="BY202" s="163"/>
      <c r="BZ202" s="163"/>
      <c r="CA202" s="163"/>
      <c r="CB202" s="163"/>
      <c r="CC202" s="163"/>
      <c r="CD202" s="163"/>
      <c r="CE202" s="163"/>
      <c r="CF202" s="163"/>
      <c r="CG202" s="163"/>
      <c r="CH202" s="163"/>
      <c r="CI202" s="163"/>
      <c r="CJ202" s="163"/>
      <c r="CK202" s="163"/>
      <c r="CL202" s="163"/>
      <c r="CM202" s="163"/>
      <c r="CN202" s="163"/>
      <c r="CO202" s="163"/>
      <c r="CP202" s="163"/>
      <c r="CQ202" s="163"/>
      <c r="CR202" s="163"/>
      <c r="CS202" s="163"/>
      <c r="CT202" s="163"/>
      <c r="CU202" s="163"/>
      <c r="CV202" s="163"/>
      <c r="CW202" s="163"/>
      <c r="CX202" s="163"/>
      <c r="CY202" s="163"/>
      <c r="CZ202" s="163"/>
      <c r="DA202" s="163"/>
      <c r="DB202" s="163"/>
      <c r="DC202" s="163"/>
      <c r="DD202" s="163"/>
      <c r="DE202" s="163"/>
      <c r="DF202" s="163"/>
      <c r="DG202" s="163"/>
      <c r="DH202" s="163"/>
      <c r="DI202" s="163"/>
      <c r="DJ202" s="163"/>
      <c r="DK202" s="163"/>
      <c r="DL202" s="163"/>
      <c r="DM202" s="163"/>
      <c r="DN202" s="163"/>
      <c r="DO202" s="163"/>
      <c r="DP202" s="163"/>
      <c r="DQ202" s="163"/>
      <c r="DR202" s="163"/>
      <c r="DS202" s="163"/>
      <c r="DT202" s="163"/>
      <c r="DU202" s="163"/>
      <c r="DV202" s="163"/>
      <c r="DW202" s="163"/>
      <c r="DX202" s="163"/>
      <c r="DY202" s="163"/>
      <c r="DZ202" s="163"/>
      <c r="EA202" s="163"/>
      <c r="EB202" s="163"/>
      <c r="EC202" s="163"/>
      <c r="ED202" s="163"/>
      <c r="EE202" s="163"/>
      <c r="EF202" s="163"/>
      <c r="EG202" s="163"/>
      <c r="EH202" s="163"/>
      <c r="EI202" s="163"/>
      <c r="EJ202" s="163"/>
      <c r="EK202" s="163"/>
      <c r="EL202" s="163"/>
      <c r="EM202" s="163"/>
      <c r="EN202" s="163"/>
      <c r="EO202" s="163"/>
      <c r="EP202" s="163"/>
      <c r="EQ202" s="163"/>
      <c r="ER202" s="163"/>
      <c r="ES202" s="163"/>
      <c r="ET202" s="163"/>
      <c r="EU202" s="163"/>
      <c r="EV202" s="163"/>
    </row>
    <row r="203" spans="1:152" s="8" customFormat="1" ht="42.75">
      <c r="A203" s="188" t="s">
        <v>186</v>
      </c>
      <c r="B203" s="31" t="s">
        <v>250</v>
      </c>
      <c r="C203" s="165" t="s">
        <v>187</v>
      </c>
      <c r="D203" s="159" t="s">
        <v>186</v>
      </c>
      <c r="E203" s="31" t="s">
        <v>250</v>
      </c>
      <c r="F203" s="165" t="s">
        <v>187</v>
      </c>
      <c r="G203" s="159" t="s">
        <v>186</v>
      </c>
      <c r="H203" s="31" t="s">
        <v>250</v>
      </c>
      <c r="I203" s="165" t="s">
        <v>187</v>
      </c>
      <c r="J203" s="159" t="s">
        <v>186</v>
      </c>
      <c r="K203" s="31" t="s">
        <v>250</v>
      </c>
      <c r="L203" s="211" t="s">
        <v>187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</row>
    <row r="204" spans="1:152" s="8" customFormat="1" ht="23.1" customHeight="1">
      <c r="A204" s="10"/>
      <c r="B204" s="201" t="s">
        <v>254</v>
      </c>
      <c r="C204" s="202">
        <v>2000</v>
      </c>
      <c r="D204" s="206"/>
      <c r="E204" s="201" t="s">
        <v>255</v>
      </c>
      <c r="F204" s="202">
        <v>5000</v>
      </c>
      <c r="G204" s="206"/>
      <c r="H204" s="201" t="s">
        <v>280</v>
      </c>
      <c r="I204" s="202">
        <v>5000</v>
      </c>
      <c r="J204" s="206"/>
      <c r="K204" s="201" t="s">
        <v>277</v>
      </c>
      <c r="L204" s="212">
        <v>1800</v>
      </c>
      <c r="M204" s="203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</row>
    <row r="205" spans="1:152" s="8" customFormat="1" ht="23.1" customHeight="1">
      <c r="A205" s="10"/>
      <c r="B205" s="201" t="s">
        <v>255</v>
      </c>
      <c r="C205" s="202">
        <v>1800</v>
      </c>
      <c r="D205" s="206"/>
      <c r="E205" s="201" t="s">
        <v>256</v>
      </c>
      <c r="F205" s="202">
        <v>6500</v>
      </c>
      <c r="G205" s="206"/>
      <c r="H205" s="201" t="s">
        <v>281</v>
      </c>
      <c r="I205" s="202">
        <v>3088.24</v>
      </c>
      <c r="J205" s="206"/>
      <c r="K205" s="200" t="s">
        <v>326</v>
      </c>
      <c r="L205" s="227">
        <f>L204</f>
        <v>1800</v>
      </c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</row>
    <row r="206" spans="1:152" s="8" customFormat="1" ht="23.1" customHeight="1">
      <c r="A206" s="10"/>
      <c r="B206" s="201" t="s">
        <v>256</v>
      </c>
      <c r="C206" s="202">
        <v>2000</v>
      </c>
      <c r="D206" s="206"/>
      <c r="E206" s="201" t="s">
        <v>271</v>
      </c>
      <c r="F206" s="202">
        <v>7500</v>
      </c>
      <c r="G206" s="206"/>
      <c r="H206" s="201" t="s">
        <v>282</v>
      </c>
      <c r="I206" s="202">
        <v>5000</v>
      </c>
      <c r="J206" s="206"/>
      <c r="K206" s="205"/>
      <c r="L206" s="228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</row>
    <row r="207" spans="1:152" s="8" customFormat="1" ht="23.1" customHeight="1">
      <c r="A207" s="10"/>
      <c r="B207" s="201" t="s">
        <v>257</v>
      </c>
      <c r="C207" s="202">
        <v>2000</v>
      </c>
      <c r="D207" s="206"/>
      <c r="E207" s="201" t="s">
        <v>257</v>
      </c>
      <c r="F207" s="202">
        <v>7184.94</v>
      </c>
      <c r="G207" s="206"/>
      <c r="H207" s="201" t="s">
        <v>283</v>
      </c>
      <c r="I207" s="202">
        <v>7500</v>
      </c>
      <c r="J207" s="206"/>
      <c r="K207" s="205"/>
      <c r="L207" s="228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</row>
    <row r="208" spans="1:152" s="8" customFormat="1" ht="23.1" customHeight="1">
      <c r="A208" s="10"/>
      <c r="B208" s="201" t="s">
        <v>258</v>
      </c>
      <c r="C208" s="202">
        <v>8800</v>
      </c>
      <c r="D208" s="206"/>
      <c r="E208" s="201" t="s">
        <v>272</v>
      </c>
      <c r="F208" s="202">
        <v>7500</v>
      </c>
      <c r="G208" s="206"/>
      <c r="H208" s="201" t="s">
        <v>284</v>
      </c>
      <c r="I208" s="202">
        <v>5000</v>
      </c>
      <c r="J208" s="206"/>
      <c r="K208" s="205"/>
      <c r="L208" s="228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</row>
    <row r="209" spans="1:152" s="8" customFormat="1" ht="23.1" customHeight="1">
      <c r="A209" s="10"/>
      <c r="B209" s="201" t="s">
        <v>259</v>
      </c>
      <c r="C209" s="202">
        <v>2000</v>
      </c>
      <c r="D209" s="206"/>
      <c r="E209" s="201" t="s">
        <v>259</v>
      </c>
      <c r="F209" s="202">
        <v>7000</v>
      </c>
      <c r="G209" s="206"/>
      <c r="H209" s="201" t="s">
        <v>285</v>
      </c>
      <c r="I209" s="202">
        <v>6000</v>
      </c>
      <c r="J209" s="206"/>
      <c r="K209" s="205"/>
      <c r="L209" s="228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</row>
    <row r="210" spans="1:152" s="8" customFormat="1" ht="23.1" customHeight="1">
      <c r="A210" s="10"/>
      <c r="B210" s="201" t="s">
        <v>260</v>
      </c>
      <c r="C210" s="202">
        <v>4800</v>
      </c>
      <c r="D210" s="206"/>
      <c r="E210" s="201" t="s">
        <v>273</v>
      </c>
      <c r="F210" s="202">
        <v>7500</v>
      </c>
      <c r="G210" s="206"/>
      <c r="H210" s="201" t="s">
        <v>275</v>
      </c>
      <c r="I210" s="202">
        <v>6500</v>
      </c>
      <c r="J210" s="206"/>
      <c r="K210" s="205"/>
      <c r="L210" s="228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</row>
    <row r="211" spans="1:152" s="8" customFormat="1" ht="23.1" customHeight="1">
      <c r="A211" s="10"/>
      <c r="B211" s="201" t="s">
        <v>252</v>
      </c>
      <c r="C211" s="202">
        <v>2000</v>
      </c>
      <c r="D211" s="206"/>
      <c r="E211" s="201" t="s">
        <v>252</v>
      </c>
      <c r="F211" s="202">
        <v>7000</v>
      </c>
      <c r="G211" s="206"/>
      <c r="H211" s="201" t="s">
        <v>286</v>
      </c>
      <c r="I211" s="202">
        <v>5000</v>
      </c>
      <c r="J211" s="206"/>
      <c r="K211" s="205"/>
      <c r="L211" s="228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</row>
    <row r="212" spans="1:152" s="8" customFormat="1" ht="23.1" customHeight="1">
      <c r="A212" s="10"/>
      <c r="B212" s="201" t="s">
        <v>261</v>
      </c>
      <c r="C212" s="202">
        <v>4000</v>
      </c>
      <c r="D212" s="206"/>
      <c r="E212" s="201" t="s">
        <v>274</v>
      </c>
      <c r="F212" s="202">
        <v>7500</v>
      </c>
      <c r="G212" s="206"/>
      <c r="H212" s="201" t="s">
        <v>287</v>
      </c>
      <c r="I212" s="202">
        <v>5000</v>
      </c>
      <c r="J212" s="206"/>
      <c r="K212" s="205"/>
      <c r="L212" s="228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</row>
    <row r="213" spans="1:152" s="8" customFormat="1" ht="23.1" customHeight="1">
      <c r="A213" s="10"/>
      <c r="B213" s="201" t="s">
        <v>253</v>
      </c>
      <c r="C213" s="202">
        <v>2000</v>
      </c>
      <c r="D213" s="206"/>
      <c r="E213" s="201" t="s">
        <v>253</v>
      </c>
      <c r="F213" s="202">
        <v>5000</v>
      </c>
      <c r="G213" s="206"/>
      <c r="H213" s="201" t="s">
        <v>288</v>
      </c>
      <c r="I213" s="202">
        <v>7500</v>
      </c>
      <c r="J213" s="206"/>
      <c r="K213" s="205"/>
      <c r="L213" s="228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</row>
    <row r="214" spans="1:152" s="8" customFormat="1" ht="23.1" customHeight="1">
      <c r="A214" s="10"/>
      <c r="B214" s="201" t="s">
        <v>262</v>
      </c>
      <c r="C214" s="202">
        <v>6000</v>
      </c>
      <c r="D214" s="206"/>
      <c r="E214" s="201" t="s">
        <v>275</v>
      </c>
      <c r="F214" s="202">
        <v>2100</v>
      </c>
      <c r="G214" s="206"/>
      <c r="H214" s="201" t="s">
        <v>289</v>
      </c>
      <c r="I214" s="202">
        <v>5000</v>
      </c>
      <c r="J214" s="206"/>
      <c r="K214" s="205"/>
      <c r="L214" s="228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</row>
    <row r="215" spans="1:152" s="8" customFormat="1" ht="23.1" customHeight="1">
      <c r="A215" s="10"/>
      <c r="B215" s="201" t="s">
        <v>263</v>
      </c>
      <c r="C215" s="202">
        <v>2000</v>
      </c>
      <c r="D215" s="206"/>
      <c r="E215" s="201" t="s">
        <v>276</v>
      </c>
      <c r="F215" s="202">
        <v>5000</v>
      </c>
      <c r="G215" s="206"/>
      <c r="H215" s="201" t="s">
        <v>279</v>
      </c>
      <c r="I215" s="202">
        <v>7500</v>
      </c>
      <c r="J215" s="206"/>
      <c r="K215" s="205"/>
      <c r="L215" s="228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</row>
    <row r="216" spans="1:152" s="8" customFormat="1" ht="23.1" customHeight="1">
      <c r="A216" s="10"/>
      <c r="B216" s="201" t="s">
        <v>264</v>
      </c>
      <c r="C216" s="202">
        <v>2000</v>
      </c>
      <c r="D216" s="206"/>
      <c r="E216" s="201" t="s">
        <v>264</v>
      </c>
      <c r="F216" s="202">
        <v>5000</v>
      </c>
      <c r="G216" s="206"/>
      <c r="H216" s="201" t="s">
        <v>290</v>
      </c>
      <c r="I216" s="202">
        <v>6235.29</v>
      </c>
      <c r="J216" s="206"/>
      <c r="K216" s="205"/>
      <c r="L216" s="228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</row>
    <row r="217" spans="1:152" s="8" customFormat="1" ht="23.1" customHeight="1">
      <c r="A217" s="10"/>
      <c r="B217" s="201" t="s">
        <v>265</v>
      </c>
      <c r="C217" s="202">
        <v>4000</v>
      </c>
      <c r="D217" s="206"/>
      <c r="E217" s="201" t="s">
        <v>277</v>
      </c>
      <c r="F217" s="202">
        <v>7250</v>
      </c>
      <c r="G217" s="206"/>
      <c r="H217" s="201" t="s">
        <v>251</v>
      </c>
      <c r="I217" s="202">
        <v>5000</v>
      </c>
      <c r="J217" s="206"/>
      <c r="K217" s="205"/>
      <c r="L217" s="228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</row>
    <row r="218" spans="1:152" s="8" customFormat="1" ht="23.1" customHeight="1">
      <c r="A218" s="10"/>
      <c r="B218" s="201" t="s">
        <v>266</v>
      </c>
      <c r="C218" s="202">
        <v>2000</v>
      </c>
      <c r="D218" s="206"/>
      <c r="E218" s="201" t="s">
        <v>267</v>
      </c>
      <c r="F218" s="202">
        <v>5000</v>
      </c>
      <c r="G218" s="206"/>
      <c r="H218" s="201" t="s">
        <v>291</v>
      </c>
      <c r="I218" s="202">
        <v>8088.24</v>
      </c>
      <c r="J218" s="206"/>
      <c r="K218" s="205"/>
      <c r="L218" s="228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</row>
    <row r="219" spans="1:152" s="8" customFormat="1" ht="23.1" customHeight="1">
      <c r="A219" s="10"/>
      <c r="B219" s="201" t="s">
        <v>267</v>
      </c>
      <c r="C219" s="202">
        <v>2000</v>
      </c>
      <c r="D219" s="206"/>
      <c r="E219" s="201" t="s">
        <v>269</v>
      </c>
      <c r="F219" s="202">
        <v>5000</v>
      </c>
      <c r="G219" s="206"/>
      <c r="H219" s="201" t="s">
        <v>278</v>
      </c>
      <c r="I219" s="202">
        <v>5000</v>
      </c>
      <c r="J219" s="206"/>
      <c r="K219" s="205"/>
      <c r="L219" s="228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</row>
    <row r="220" spans="1:152" s="8" customFormat="1" ht="23.1" customHeight="1">
      <c r="A220" s="10"/>
      <c r="B220" s="201" t="s">
        <v>268</v>
      </c>
      <c r="C220" s="202">
        <v>4000</v>
      </c>
      <c r="D220" s="206"/>
      <c r="E220" s="201" t="s">
        <v>270</v>
      </c>
      <c r="F220" s="202">
        <v>5000</v>
      </c>
      <c r="G220" s="206"/>
      <c r="H220" s="201" t="s">
        <v>292</v>
      </c>
      <c r="I220" s="202">
        <v>3088.24</v>
      </c>
      <c r="J220" s="206"/>
      <c r="K220" s="205"/>
      <c r="L220" s="228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</row>
    <row r="221" spans="1:152" s="8" customFormat="1" ht="23.1" customHeight="1">
      <c r="A221" s="10"/>
      <c r="B221" s="201" t="s">
        <v>269</v>
      </c>
      <c r="C221" s="202">
        <v>3000</v>
      </c>
      <c r="D221" s="206"/>
      <c r="E221" s="201" t="s">
        <v>278</v>
      </c>
      <c r="F221" s="202">
        <v>4500</v>
      </c>
      <c r="G221" s="206"/>
      <c r="H221" s="200" t="s">
        <v>326</v>
      </c>
      <c r="I221" s="204">
        <f>SUM(I204:I220)</f>
        <v>95500.01</v>
      </c>
      <c r="J221" s="206"/>
      <c r="K221" s="205"/>
      <c r="L221" s="228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</row>
    <row r="222" spans="1:152" s="8" customFormat="1" ht="23.1" customHeight="1">
      <c r="A222" s="10"/>
      <c r="B222" s="201" t="s">
        <v>295</v>
      </c>
      <c r="C222" s="202">
        <v>2000</v>
      </c>
      <c r="D222" s="206"/>
      <c r="E222" s="200" t="s">
        <v>326</v>
      </c>
      <c r="F222" s="199">
        <f>SUM(F204:F221)</f>
        <v>106534.94</v>
      </c>
      <c r="G222" s="7"/>
      <c r="H222" s="205"/>
      <c r="I222" s="206"/>
      <c r="J222" s="206"/>
      <c r="K222" s="205"/>
      <c r="L222" s="228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</row>
    <row r="223" spans="1:152" s="16" customFormat="1" ht="22.5" customHeight="1">
      <c r="A223" s="10"/>
      <c r="B223" s="201" t="s">
        <v>270</v>
      </c>
      <c r="C223" s="202">
        <v>1800</v>
      </c>
      <c r="D223" s="206"/>
      <c r="E223" s="201"/>
      <c r="F223" s="7"/>
      <c r="G223" s="7"/>
      <c r="H223" s="205"/>
      <c r="I223" s="206"/>
      <c r="J223" s="206"/>
      <c r="K223" s="205"/>
      <c r="L223" s="228"/>
    </row>
    <row r="224" spans="1:152" s="16" customFormat="1" ht="22.5" customHeight="1" thickBot="1">
      <c r="A224" s="156"/>
      <c r="B224" s="214" t="s">
        <v>326</v>
      </c>
      <c r="C224" s="215">
        <f>SUM(C204:C223)</f>
        <v>60200</v>
      </c>
      <c r="D224" s="216"/>
      <c r="E224" s="218"/>
      <c r="F224" s="84"/>
      <c r="G224" s="84"/>
      <c r="H224" s="229"/>
      <c r="I224" s="216"/>
      <c r="J224" s="216"/>
      <c r="K224" s="229"/>
      <c r="L224" s="230"/>
    </row>
    <row r="225" spans="1:152" ht="23.1" customHeight="1">
      <c r="A225" s="419" t="s">
        <v>189</v>
      </c>
      <c r="B225" s="420"/>
      <c r="C225" s="420"/>
      <c r="D225" s="420"/>
      <c r="E225" s="420"/>
      <c r="F225" s="421"/>
      <c r="G225" s="16"/>
      <c r="H225" s="16"/>
      <c r="I225" s="16"/>
      <c r="J225" s="16"/>
      <c r="K225" s="16"/>
      <c r="L225" s="16"/>
      <c r="M225" s="16"/>
      <c r="N225" s="163"/>
      <c r="O225" s="163"/>
      <c r="P225" s="163"/>
      <c r="Q225" s="163"/>
      <c r="R225" s="163"/>
    </row>
    <row r="226" spans="1:152" ht="23.1" customHeight="1">
      <c r="A226" s="395" t="s">
        <v>23</v>
      </c>
      <c r="B226" s="396"/>
      <c r="C226" s="396"/>
      <c r="D226" s="396" t="s">
        <v>324</v>
      </c>
      <c r="E226" s="396"/>
      <c r="F226" s="397"/>
      <c r="G226" s="16"/>
      <c r="H226" s="16"/>
      <c r="I226" s="16"/>
      <c r="J226" s="16"/>
      <c r="K226" s="16"/>
      <c r="L226" s="16"/>
      <c r="M226" s="16"/>
      <c r="N226" s="163"/>
      <c r="O226" s="163"/>
      <c r="P226" s="163"/>
      <c r="Q226" s="163"/>
      <c r="R226" s="163"/>
    </row>
    <row r="227" spans="1:152" s="8" customFormat="1" ht="28.5">
      <c r="A227" s="188" t="s">
        <v>186</v>
      </c>
      <c r="B227" s="31" t="s">
        <v>250</v>
      </c>
      <c r="C227" s="165" t="s">
        <v>187</v>
      </c>
      <c r="D227" s="159" t="s">
        <v>186</v>
      </c>
      <c r="E227" s="31" t="s">
        <v>250</v>
      </c>
      <c r="F227" s="211" t="s">
        <v>187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52" s="8" customFormat="1" ht="23.1" customHeight="1">
      <c r="A228" s="10"/>
      <c r="B228" s="201" t="s">
        <v>281</v>
      </c>
      <c r="C228" s="202">
        <v>220.59</v>
      </c>
      <c r="D228" s="206"/>
      <c r="E228" s="201" t="s">
        <v>292</v>
      </c>
      <c r="F228" s="212">
        <v>2400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52" s="8" customFormat="1" ht="23.1" customHeight="1">
      <c r="A229" s="10"/>
      <c r="B229" s="201" t="s">
        <v>275</v>
      </c>
      <c r="C229" s="202">
        <v>1000</v>
      </c>
      <c r="D229" s="206"/>
      <c r="E229" s="200" t="s">
        <v>326</v>
      </c>
      <c r="F229" s="213">
        <f>F228</f>
        <v>2400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52" s="8" customFormat="1" ht="23.1" customHeight="1">
      <c r="A230" s="10"/>
      <c r="B230" s="201" t="s">
        <v>290</v>
      </c>
      <c r="C230" s="202">
        <v>88.24</v>
      </c>
      <c r="D230" s="206"/>
      <c r="E230" s="7"/>
      <c r="F230" s="11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52" s="8" customFormat="1" ht="23.1" customHeight="1">
      <c r="A231" s="10"/>
      <c r="B231" s="201" t="s">
        <v>291</v>
      </c>
      <c r="C231" s="202">
        <v>220.59</v>
      </c>
      <c r="D231" s="206"/>
      <c r="E231" s="7"/>
      <c r="F231" s="11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52" s="16" customFormat="1" ht="23.1" customHeight="1">
      <c r="A232" s="10"/>
      <c r="B232" s="201" t="s">
        <v>292</v>
      </c>
      <c r="C232" s="207">
        <v>220.59</v>
      </c>
      <c r="D232" s="206"/>
      <c r="E232" s="7"/>
      <c r="F232" s="11"/>
    </row>
    <row r="233" spans="1:152" s="16" customFormat="1" ht="23.1" customHeight="1" thickBot="1">
      <c r="A233" s="223"/>
      <c r="B233" s="209" t="s">
        <v>326</v>
      </c>
      <c r="C233" s="210">
        <f>SUM(C228:C232)</f>
        <v>1750.0099999999998</v>
      </c>
      <c r="D233" s="224"/>
      <c r="E233" s="208"/>
      <c r="F233" s="225"/>
    </row>
    <row r="234" spans="1:152" ht="23.1" customHeight="1">
      <c r="A234" s="410" t="s">
        <v>6</v>
      </c>
      <c r="B234" s="411"/>
      <c r="C234" s="411"/>
      <c r="D234" s="411"/>
      <c r="E234" s="411"/>
      <c r="F234" s="412"/>
      <c r="G234" s="179"/>
      <c r="H234" s="179"/>
      <c r="I234" s="179"/>
      <c r="J234" s="169"/>
      <c r="K234" s="168"/>
      <c r="L234" s="168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3"/>
      <c r="AK234" s="163"/>
      <c r="AL234" s="163"/>
      <c r="AM234" s="163"/>
      <c r="AN234" s="163"/>
      <c r="AO234" s="163"/>
      <c r="AP234" s="163"/>
      <c r="AQ234" s="163"/>
      <c r="AR234" s="163"/>
      <c r="AS234" s="163"/>
      <c r="AT234" s="163"/>
      <c r="AU234" s="163"/>
      <c r="AV234" s="163"/>
      <c r="AW234" s="163"/>
      <c r="AX234" s="163"/>
      <c r="AY234" s="163"/>
      <c r="AZ234" s="163"/>
      <c r="BA234" s="163"/>
      <c r="BB234" s="163"/>
      <c r="BC234" s="163"/>
      <c r="BD234" s="163"/>
      <c r="BE234" s="163"/>
      <c r="BF234" s="163"/>
      <c r="BG234" s="163"/>
      <c r="BH234" s="163"/>
      <c r="BI234" s="163"/>
      <c r="BJ234" s="163"/>
      <c r="BK234" s="163"/>
      <c r="BL234" s="163"/>
      <c r="BM234" s="163"/>
      <c r="BN234" s="163"/>
      <c r="BO234" s="163"/>
      <c r="BP234" s="163"/>
      <c r="BQ234" s="163"/>
      <c r="BR234" s="163"/>
      <c r="BS234" s="163"/>
      <c r="BT234" s="163"/>
      <c r="BU234" s="163"/>
      <c r="BV234" s="163"/>
      <c r="BW234" s="163"/>
      <c r="BX234" s="163"/>
      <c r="BY234" s="163"/>
      <c r="BZ234" s="163"/>
      <c r="CA234" s="163"/>
      <c r="CB234" s="163"/>
      <c r="CC234" s="163"/>
      <c r="CD234" s="163"/>
      <c r="CE234" s="163"/>
      <c r="CF234" s="163"/>
      <c r="CG234" s="163"/>
      <c r="CH234" s="163"/>
      <c r="CI234" s="163"/>
      <c r="CJ234" s="163"/>
      <c r="CK234" s="163"/>
      <c r="CL234" s="163"/>
      <c r="CM234" s="163"/>
      <c r="CN234" s="163"/>
      <c r="CO234" s="163"/>
      <c r="CP234" s="163"/>
      <c r="CQ234" s="163"/>
      <c r="CR234" s="163"/>
      <c r="CS234" s="163"/>
      <c r="CT234" s="163"/>
      <c r="CU234" s="163"/>
      <c r="CV234" s="163"/>
      <c r="CW234" s="163"/>
      <c r="CX234" s="163"/>
      <c r="CY234" s="163"/>
      <c r="CZ234" s="163"/>
      <c r="DA234" s="163"/>
      <c r="DB234" s="163"/>
      <c r="DC234" s="163"/>
      <c r="DD234" s="163"/>
      <c r="DE234" s="163"/>
      <c r="DF234" s="163"/>
      <c r="DG234" s="163"/>
      <c r="DH234" s="163"/>
      <c r="DI234" s="163"/>
      <c r="DJ234" s="163"/>
      <c r="DK234" s="163"/>
      <c r="DL234" s="163"/>
      <c r="DM234" s="163"/>
      <c r="DN234" s="163"/>
      <c r="DO234" s="163"/>
      <c r="DP234" s="163"/>
      <c r="DQ234" s="163"/>
      <c r="DR234" s="163"/>
      <c r="DS234" s="163"/>
      <c r="DT234" s="163"/>
      <c r="DU234" s="163"/>
      <c r="DV234" s="163"/>
      <c r="DW234" s="163"/>
      <c r="DX234" s="163"/>
      <c r="DY234" s="163"/>
      <c r="DZ234" s="163"/>
      <c r="EA234" s="163"/>
      <c r="EB234" s="163"/>
      <c r="EC234" s="163"/>
      <c r="ED234" s="163"/>
      <c r="EE234" s="163"/>
      <c r="EF234" s="163"/>
      <c r="EG234" s="163"/>
      <c r="EH234" s="163"/>
      <c r="EI234" s="163"/>
      <c r="EJ234" s="163"/>
      <c r="EK234" s="163"/>
      <c r="EL234" s="163"/>
      <c r="EM234" s="163"/>
      <c r="EN234" s="163"/>
      <c r="EO234" s="163"/>
      <c r="EP234" s="163"/>
      <c r="EQ234" s="163"/>
      <c r="ER234" s="163"/>
      <c r="ES234" s="163"/>
      <c r="ET234" s="163"/>
      <c r="EU234" s="163"/>
      <c r="EV234" s="163"/>
    </row>
    <row r="235" spans="1:152" ht="23.1" customHeight="1">
      <c r="A235" s="395" t="s">
        <v>19</v>
      </c>
      <c r="B235" s="396"/>
      <c r="C235" s="396"/>
      <c r="D235" s="396" t="s">
        <v>20</v>
      </c>
      <c r="E235" s="396"/>
      <c r="F235" s="397"/>
      <c r="G235" s="163"/>
      <c r="H235" s="168"/>
      <c r="I235" s="171"/>
      <c r="J235" s="169"/>
      <c r="K235" s="168"/>
      <c r="L235" s="168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3"/>
      <c r="AK235" s="163"/>
      <c r="AL235" s="163"/>
      <c r="AM235" s="163"/>
      <c r="AN235" s="163"/>
      <c r="AO235" s="163"/>
      <c r="AP235" s="163"/>
      <c r="AQ235" s="163"/>
      <c r="AR235" s="163"/>
      <c r="AS235" s="163"/>
      <c r="AT235" s="163"/>
      <c r="AU235" s="163"/>
      <c r="AV235" s="163"/>
      <c r="AW235" s="163"/>
      <c r="AX235" s="163"/>
      <c r="AY235" s="163"/>
      <c r="AZ235" s="163"/>
      <c r="BA235" s="163"/>
      <c r="BB235" s="163"/>
      <c r="BC235" s="163"/>
      <c r="BD235" s="163"/>
      <c r="BE235" s="163"/>
      <c r="BF235" s="163"/>
      <c r="BG235" s="163"/>
      <c r="BH235" s="163"/>
      <c r="BI235" s="163"/>
      <c r="BJ235" s="163"/>
      <c r="BK235" s="163"/>
      <c r="BL235" s="163"/>
      <c r="BM235" s="163"/>
      <c r="BN235" s="163"/>
      <c r="BO235" s="163"/>
      <c r="BP235" s="163"/>
      <c r="BQ235" s="163"/>
      <c r="BR235" s="163"/>
      <c r="BS235" s="163"/>
      <c r="BT235" s="163"/>
      <c r="BU235" s="163"/>
      <c r="BV235" s="163"/>
      <c r="BW235" s="163"/>
      <c r="BX235" s="163"/>
      <c r="BY235" s="163"/>
      <c r="BZ235" s="163"/>
      <c r="CA235" s="163"/>
      <c r="CB235" s="163"/>
      <c r="CC235" s="163"/>
      <c r="CD235" s="163"/>
      <c r="CE235" s="163"/>
      <c r="CF235" s="163"/>
      <c r="CG235" s="163"/>
      <c r="CH235" s="163"/>
      <c r="CI235" s="163"/>
      <c r="CJ235" s="163"/>
      <c r="CK235" s="163"/>
      <c r="CL235" s="163"/>
      <c r="CM235" s="163"/>
      <c r="CN235" s="163"/>
      <c r="CO235" s="163"/>
      <c r="CP235" s="163"/>
      <c r="CQ235" s="163"/>
      <c r="CR235" s="163"/>
      <c r="CS235" s="163"/>
      <c r="CT235" s="163"/>
      <c r="CU235" s="163"/>
      <c r="CV235" s="163"/>
      <c r="CW235" s="163"/>
      <c r="CX235" s="163"/>
      <c r="CY235" s="163"/>
      <c r="CZ235" s="163"/>
      <c r="DA235" s="163"/>
      <c r="DB235" s="163"/>
      <c r="DC235" s="163"/>
      <c r="DD235" s="163"/>
      <c r="DE235" s="163"/>
      <c r="DF235" s="163"/>
      <c r="DG235" s="163"/>
      <c r="DH235" s="163"/>
      <c r="DI235" s="163"/>
      <c r="DJ235" s="163"/>
      <c r="DK235" s="163"/>
      <c r="DL235" s="163"/>
      <c r="DM235" s="163"/>
      <c r="DN235" s="163"/>
      <c r="DO235" s="163"/>
      <c r="DP235" s="163"/>
      <c r="DQ235" s="163"/>
      <c r="DR235" s="163"/>
      <c r="DS235" s="163"/>
      <c r="DT235" s="163"/>
      <c r="DU235" s="163"/>
      <c r="DV235" s="163"/>
      <c r="DW235" s="163"/>
      <c r="DX235" s="163"/>
      <c r="DY235" s="163"/>
      <c r="DZ235" s="163"/>
      <c r="EA235" s="163"/>
      <c r="EB235" s="163"/>
      <c r="EC235" s="163"/>
      <c r="ED235" s="163"/>
      <c r="EE235" s="163"/>
      <c r="EF235" s="163"/>
      <c r="EG235" s="163"/>
      <c r="EH235" s="163"/>
      <c r="EI235" s="163"/>
      <c r="EJ235" s="163"/>
      <c r="EK235" s="163"/>
      <c r="EL235" s="163"/>
      <c r="EM235" s="163"/>
      <c r="EN235" s="163"/>
      <c r="EO235" s="163"/>
      <c r="EP235" s="163"/>
      <c r="EQ235" s="163"/>
      <c r="ER235" s="163"/>
      <c r="ES235" s="163"/>
      <c r="ET235" s="163"/>
      <c r="EU235" s="163"/>
      <c r="EV235" s="163"/>
    </row>
    <row r="236" spans="1:152" s="8" customFormat="1" ht="28.5">
      <c r="A236" s="188" t="s">
        <v>186</v>
      </c>
      <c r="B236" s="31" t="s">
        <v>250</v>
      </c>
      <c r="C236" s="165" t="s">
        <v>187</v>
      </c>
      <c r="D236" s="159" t="s">
        <v>186</v>
      </c>
      <c r="E236" s="31" t="s">
        <v>250</v>
      </c>
      <c r="F236" s="211" t="s">
        <v>187</v>
      </c>
      <c r="G236" s="16"/>
      <c r="H236" s="226"/>
      <c r="I236" s="203"/>
      <c r="J236" s="203"/>
      <c r="K236" s="226"/>
      <c r="L236" s="22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</row>
    <row r="237" spans="1:152" s="8" customFormat="1" ht="23.1" customHeight="1">
      <c r="A237" s="10"/>
      <c r="B237" s="201" t="s">
        <v>255</v>
      </c>
      <c r="C237" s="202">
        <v>0</v>
      </c>
      <c r="D237" s="206"/>
      <c r="E237" s="201" t="s">
        <v>281</v>
      </c>
      <c r="F237" s="212">
        <v>6400</v>
      </c>
      <c r="G237" s="203"/>
      <c r="H237" s="226"/>
      <c r="I237" s="203"/>
      <c r="J237" s="203"/>
      <c r="K237" s="226"/>
      <c r="L237" s="22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</row>
    <row r="238" spans="1:152" s="8" customFormat="1" ht="23.1" customHeight="1">
      <c r="A238" s="10"/>
      <c r="B238" s="201" t="s">
        <v>255</v>
      </c>
      <c r="C238" s="202">
        <v>7800</v>
      </c>
      <c r="D238" s="206"/>
      <c r="E238" s="201" t="s">
        <v>282</v>
      </c>
      <c r="F238" s="212">
        <v>4906</v>
      </c>
      <c r="G238" s="203"/>
      <c r="H238" s="226"/>
      <c r="I238" s="203"/>
      <c r="J238" s="203"/>
      <c r="K238" s="226"/>
      <c r="L238" s="22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</row>
    <row r="239" spans="1:152" s="8" customFormat="1" ht="23.1" customHeight="1">
      <c r="A239" s="10"/>
      <c r="B239" s="201" t="s">
        <v>256</v>
      </c>
      <c r="C239" s="202">
        <v>7800</v>
      </c>
      <c r="D239" s="206"/>
      <c r="E239" s="201" t="s">
        <v>299</v>
      </c>
      <c r="F239" s="212">
        <v>6400</v>
      </c>
      <c r="G239" s="203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</row>
    <row r="240" spans="1:152" s="8" customFormat="1" ht="23.1" customHeight="1">
      <c r="A240" s="10"/>
      <c r="B240" s="201" t="s">
        <v>271</v>
      </c>
      <c r="C240" s="202">
        <v>9000</v>
      </c>
      <c r="D240" s="206"/>
      <c r="E240" s="201" t="s">
        <v>283</v>
      </c>
      <c r="F240" s="212">
        <v>9280</v>
      </c>
      <c r="G240" s="203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</row>
    <row r="241" spans="1:152" s="8" customFormat="1" ht="23.1" customHeight="1">
      <c r="A241" s="10"/>
      <c r="B241" s="201" t="s">
        <v>257</v>
      </c>
      <c r="C241" s="202">
        <v>7800</v>
      </c>
      <c r="D241" s="206"/>
      <c r="E241" s="201" t="s">
        <v>296</v>
      </c>
      <c r="F241" s="212">
        <v>8320</v>
      </c>
      <c r="G241" s="203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</row>
    <row r="242" spans="1:152" s="8" customFormat="1" ht="23.1" customHeight="1">
      <c r="A242" s="10"/>
      <c r="B242" s="201" t="s">
        <v>272</v>
      </c>
      <c r="C242" s="202">
        <v>9000</v>
      </c>
      <c r="D242" s="206"/>
      <c r="E242" s="201" t="s">
        <v>284</v>
      </c>
      <c r="F242" s="212">
        <v>8320</v>
      </c>
      <c r="G242" s="203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</row>
    <row r="243" spans="1:152" s="8" customFormat="1" ht="23.1" customHeight="1">
      <c r="A243" s="10"/>
      <c r="B243" s="201" t="s">
        <v>259</v>
      </c>
      <c r="C243" s="202">
        <v>9000</v>
      </c>
      <c r="D243" s="206"/>
      <c r="E243" s="201" t="s">
        <v>300</v>
      </c>
      <c r="F243" s="212">
        <v>9600</v>
      </c>
      <c r="G243" s="203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</row>
    <row r="244" spans="1:152" s="8" customFormat="1" ht="23.1" customHeight="1">
      <c r="A244" s="10"/>
      <c r="B244" s="201" t="s">
        <v>273</v>
      </c>
      <c r="C244" s="202">
        <v>6000</v>
      </c>
      <c r="D244" s="206"/>
      <c r="E244" s="201" t="s">
        <v>285</v>
      </c>
      <c r="F244" s="212">
        <v>7680</v>
      </c>
      <c r="G244" s="203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</row>
    <row r="245" spans="1:152" s="8" customFormat="1" ht="23.1" customHeight="1">
      <c r="A245" s="10"/>
      <c r="B245" s="201" t="s">
        <v>252</v>
      </c>
      <c r="C245" s="202">
        <v>6000</v>
      </c>
      <c r="D245" s="206"/>
      <c r="E245" s="201" t="s">
        <v>301</v>
      </c>
      <c r="F245" s="212">
        <v>6400</v>
      </c>
      <c r="G245" s="203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</row>
    <row r="246" spans="1:152" s="8" customFormat="1" ht="23.1" customHeight="1">
      <c r="A246" s="10"/>
      <c r="B246" s="201" t="s">
        <v>274</v>
      </c>
      <c r="C246" s="202">
        <v>6000</v>
      </c>
      <c r="D246" s="206"/>
      <c r="E246" s="201" t="s">
        <v>275</v>
      </c>
      <c r="F246" s="212">
        <v>7680</v>
      </c>
      <c r="G246" s="203"/>
      <c r="H246" s="16"/>
      <c r="I246" s="16"/>
      <c r="J246" s="16"/>
      <c r="K246" s="16"/>
      <c r="L246" s="16"/>
    </row>
    <row r="247" spans="1:152" s="8" customFormat="1" ht="23.1" customHeight="1">
      <c r="A247" s="10"/>
      <c r="B247" s="201" t="s">
        <v>253</v>
      </c>
      <c r="C247" s="202">
        <v>9000</v>
      </c>
      <c r="D247" s="206"/>
      <c r="E247" s="201" t="s">
        <v>293</v>
      </c>
      <c r="F247" s="212">
        <v>8320</v>
      </c>
      <c r="G247" s="203"/>
      <c r="H247" s="16"/>
      <c r="I247" s="16"/>
      <c r="J247" s="16"/>
      <c r="K247" s="16"/>
      <c r="L247" s="16"/>
    </row>
    <row r="248" spans="1:152" s="8" customFormat="1" ht="23.1" customHeight="1">
      <c r="A248" s="10"/>
      <c r="B248" s="201" t="s">
        <v>297</v>
      </c>
      <c r="C248" s="202">
        <v>6000</v>
      </c>
      <c r="D248" s="206"/>
      <c r="E248" s="201" t="s">
        <v>286</v>
      </c>
      <c r="F248" s="212">
        <v>8320</v>
      </c>
      <c r="G248" s="203"/>
      <c r="H248" s="16"/>
      <c r="I248" s="16"/>
      <c r="J248" s="16"/>
      <c r="K248" s="16"/>
      <c r="L248" s="16"/>
    </row>
    <row r="249" spans="1:152" s="8" customFormat="1" ht="23.1" customHeight="1">
      <c r="A249" s="10"/>
      <c r="B249" s="201" t="s">
        <v>275</v>
      </c>
      <c r="C249" s="202">
        <v>1800</v>
      </c>
      <c r="D249" s="206"/>
      <c r="E249" s="201" t="s">
        <v>302</v>
      </c>
      <c r="F249" s="212">
        <v>6400</v>
      </c>
      <c r="G249" s="203"/>
      <c r="H249" s="16"/>
      <c r="I249" s="16"/>
      <c r="J249" s="16"/>
      <c r="K249" s="16"/>
      <c r="L249" s="16"/>
    </row>
    <row r="250" spans="1:152" s="8" customFormat="1" ht="23.1" customHeight="1">
      <c r="A250" s="10"/>
      <c r="B250" s="201" t="s">
        <v>276</v>
      </c>
      <c r="C250" s="202">
        <v>6000</v>
      </c>
      <c r="D250" s="206"/>
      <c r="E250" s="201" t="s">
        <v>287</v>
      </c>
      <c r="F250" s="212">
        <v>10670.76</v>
      </c>
      <c r="G250" s="203"/>
      <c r="H250" s="16"/>
      <c r="I250" s="16"/>
      <c r="J250" s="16"/>
      <c r="K250" s="16"/>
      <c r="L250" s="16"/>
    </row>
    <row r="251" spans="1:152" s="8" customFormat="1" ht="23.1" customHeight="1">
      <c r="A251" s="10"/>
      <c r="B251" s="201" t="s">
        <v>298</v>
      </c>
      <c r="C251" s="202">
        <v>6000</v>
      </c>
      <c r="D251" s="206"/>
      <c r="E251" s="201" t="s">
        <v>289</v>
      </c>
      <c r="F251" s="212">
        <v>6400</v>
      </c>
      <c r="G251" s="203"/>
      <c r="H251" s="16"/>
      <c r="I251" s="16"/>
      <c r="J251" s="16"/>
      <c r="K251" s="16"/>
      <c r="L251" s="16"/>
    </row>
    <row r="252" spans="1:152" s="8" customFormat="1" ht="23.1" customHeight="1">
      <c r="A252" s="10"/>
      <c r="B252" s="201" t="s">
        <v>264</v>
      </c>
      <c r="C252" s="202">
        <v>6000</v>
      </c>
      <c r="D252" s="206"/>
      <c r="E252" s="201" t="s">
        <v>290</v>
      </c>
      <c r="F252" s="212">
        <v>9600</v>
      </c>
      <c r="G252" s="203"/>
      <c r="H252" s="16"/>
      <c r="I252" s="16"/>
      <c r="J252" s="16"/>
      <c r="K252" s="16"/>
      <c r="L252" s="16"/>
    </row>
    <row r="253" spans="1:152" s="8" customFormat="1" ht="23.1" customHeight="1">
      <c r="A253" s="10"/>
      <c r="B253" s="201" t="s">
        <v>277</v>
      </c>
      <c r="C253" s="202">
        <v>8400</v>
      </c>
      <c r="D253" s="206"/>
      <c r="E253" s="201" t="s">
        <v>291</v>
      </c>
      <c r="F253" s="212">
        <v>6400</v>
      </c>
      <c r="G253" s="203"/>
      <c r="H253" s="16"/>
      <c r="I253" s="16"/>
      <c r="J253" s="16"/>
      <c r="K253" s="16"/>
      <c r="L253" s="16"/>
    </row>
    <row r="254" spans="1:152" s="8" customFormat="1" ht="23.1" customHeight="1">
      <c r="A254" s="10"/>
      <c r="B254" s="201" t="s">
        <v>267</v>
      </c>
      <c r="C254" s="202">
        <v>6000</v>
      </c>
      <c r="D254" s="206"/>
      <c r="E254" s="201" t="s">
        <v>292</v>
      </c>
      <c r="F254" s="212">
        <v>6400</v>
      </c>
      <c r="G254" s="203"/>
      <c r="H254" s="16"/>
      <c r="I254" s="16"/>
      <c r="J254" s="16"/>
      <c r="K254" s="16"/>
      <c r="L254" s="16"/>
    </row>
    <row r="255" spans="1:152" s="8" customFormat="1" ht="23.1" customHeight="1">
      <c r="A255" s="10"/>
      <c r="B255" s="201" t="s">
        <v>279</v>
      </c>
      <c r="C255" s="202">
        <v>0</v>
      </c>
      <c r="D255" s="206"/>
      <c r="E255" s="200" t="s">
        <v>326</v>
      </c>
      <c r="F255" s="213">
        <f>SUM(F237:F254)</f>
        <v>137496.76</v>
      </c>
      <c r="G255" s="16"/>
      <c r="H255" s="16"/>
      <c r="I255" s="16"/>
      <c r="J255" s="16"/>
      <c r="K255" s="16"/>
      <c r="L255" s="16"/>
    </row>
    <row r="256" spans="1:152" s="8" customFormat="1" ht="23.1" customHeight="1">
      <c r="A256" s="10"/>
      <c r="B256" s="201" t="s">
        <v>269</v>
      </c>
      <c r="C256" s="202">
        <v>6000</v>
      </c>
      <c r="D256" s="206"/>
      <c r="E256" s="7"/>
      <c r="F256" s="11"/>
      <c r="G256" s="16"/>
      <c r="H256" s="16"/>
      <c r="I256" s="16"/>
      <c r="J256" s="16"/>
      <c r="K256" s="16"/>
      <c r="L256" s="16"/>
    </row>
    <row r="257" spans="1:12" s="8" customFormat="1" ht="23.1" customHeight="1">
      <c r="A257" s="10"/>
      <c r="B257" s="201" t="s">
        <v>270</v>
      </c>
      <c r="C257" s="202">
        <v>7800</v>
      </c>
      <c r="D257" s="206"/>
      <c r="E257" s="7"/>
      <c r="F257" s="11"/>
      <c r="G257" s="16"/>
      <c r="H257" s="16"/>
      <c r="I257" s="16"/>
      <c r="J257" s="16"/>
      <c r="K257" s="16"/>
      <c r="L257" s="16"/>
    </row>
    <row r="258" spans="1:12" s="16" customFormat="1" ht="23.1" customHeight="1">
      <c r="A258" s="10"/>
      <c r="B258" s="201" t="s">
        <v>278</v>
      </c>
      <c r="C258" s="202">
        <v>6600</v>
      </c>
      <c r="D258" s="206"/>
      <c r="E258" s="7"/>
      <c r="F258" s="11"/>
    </row>
    <row r="259" spans="1:12" s="16" customFormat="1" ht="23.1" customHeight="1" thickBot="1">
      <c r="A259" s="223"/>
      <c r="B259" s="209" t="s">
        <v>326</v>
      </c>
      <c r="C259" s="210">
        <f>SUM(C237:C258)</f>
        <v>138000</v>
      </c>
      <c r="D259" s="224"/>
      <c r="E259" s="208"/>
      <c r="F259" s="225"/>
    </row>
    <row r="260" spans="1:12" ht="23.1" customHeight="1">
      <c r="A260" s="398" t="s">
        <v>34</v>
      </c>
      <c r="B260" s="399"/>
      <c r="C260" s="399"/>
      <c r="D260" s="399"/>
      <c r="E260" s="399"/>
      <c r="F260" s="399"/>
      <c r="G260" s="399"/>
      <c r="H260" s="399"/>
      <c r="I260" s="400"/>
    </row>
    <row r="261" spans="1:12" ht="23.1" customHeight="1" thickBot="1">
      <c r="A261" s="404" t="s">
        <v>294</v>
      </c>
      <c r="B261" s="405"/>
      <c r="C261" s="405"/>
      <c r="D261" s="405" t="s">
        <v>7</v>
      </c>
      <c r="E261" s="405"/>
      <c r="F261" s="405"/>
      <c r="G261" s="405" t="s">
        <v>19</v>
      </c>
      <c r="H261" s="405"/>
      <c r="I261" s="406"/>
    </row>
    <row r="262" spans="1:12" ht="42.75">
      <c r="A262" s="186" t="s">
        <v>186</v>
      </c>
      <c r="B262" s="191" t="s">
        <v>250</v>
      </c>
      <c r="C262" s="275" t="s">
        <v>187</v>
      </c>
      <c r="D262" s="187" t="s">
        <v>186</v>
      </c>
      <c r="E262" s="191" t="s">
        <v>250</v>
      </c>
      <c r="F262" s="275" t="s">
        <v>187</v>
      </c>
      <c r="G262" s="187" t="s">
        <v>186</v>
      </c>
      <c r="H262" s="191" t="s">
        <v>250</v>
      </c>
      <c r="I262" s="276" t="s">
        <v>187</v>
      </c>
    </row>
    <row r="263" spans="1:12" s="8" customFormat="1" ht="23.1" customHeight="1">
      <c r="A263" s="10"/>
      <c r="B263" s="201" t="s">
        <v>280</v>
      </c>
      <c r="C263" s="202">
        <v>6000</v>
      </c>
      <c r="D263" s="266"/>
      <c r="E263" s="201" t="s">
        <v>282</v>
      </c>
      <c r="F263" s="202">
        <v>1600</v>
      </c>
      <c r="G263" s="266"/>
      <c r="H263" s="201" t="s">
        <v>275</v>
      </c>
      <c r="I263" s="212">
        <v>24.95</v>
      </c>
      <c r="J263" s="267"/>
    </row>
    <row r="264" spans="1:12" s="8" customFormat="1" ht="23.1" customHeight="1">
      <c r="A264" s="10"/>
      <c r="B264" s="201" t="s">
        <v>281</v>
      </c>
      <c r="C264" s="202">
        <v>5794.61</v>
      </c>
      <c r="D264" s="266"/>
      <c r="E264" s="198" t="s">
        <v>326</v>
      </c>
      <c r="F264" s="199">
        <f>SUM(F263)</f>
        <v>1600</v>
      </c>
      <c r="G264" s="7"/>
      <c r="H264" s="201" t="s">
        <v>277</v>
      </c>
      <c r="I264" s="212">
        <v>1800</v>
      </c>
      <c r="J264" s="267"/>
    </row>
    <row r="265" spans="1:12" s="8" customFormat="1" ht="23.1" customHeight="1">
      <c r="A265" s="10"/>
      <c r="B265" s="201" t="s">
        <v>282</v>
      </c>
      <c r="C265" s="202">
        <v>6000</v>
      </c>
      <c r="D265" s="266"/>
      <c r="E265" s="7"/>
      <c r="F265" s="7"/>
      <c r="G265" s="7"/>
      <c r="H265" s="201" t="s">
        <v>279</v>
      </c>
      <c r="I265" s="212">
        <v>0</v>
      </c>
      <c r="J265" s="267"/>
    </row>
    <row r="266" spans="1:12" s="8" customFormat="1" ht="23.1" customHeight="1">
      <c r="A266" s="10"/>
      <c r="B266" s="201" t="s">
        <v>299</v>
      </c>
      <c r="C266" s="202">
        <v>5689.91</v>
      </c>
      <c r="D266" s="266"/>
      <c r="E266" s="7"/>
      <c r="F266" s="7"/>
      <c r="G266" s="7"/>
      <c r="H266" s="201" t="s">
        <v>278</v>
      </c>
      <c r="I266" s="212">
        <v>1200</v>
      </c>
      <c r="J266" s="267"/>
    </row>
    <row r="267" spans="1:12" s="8" customFormat="1" ht="23.1" customHeight="1">
      <c r="A267" s="10"/>
      <c r="B267" s="201" t="s">
        <v>283</v>
      </c>
      <c r="C267" s="202">
        <v>7000</v>
      </c>
      <c r="D267" s="266"/>
      <c r="E267" s="7"/>
      <c r="F267" s="7"/>
      <c r="G267" s="7"/>
      <c r="H267" s="198" t="s">
        <v>326</v>
      </c>
      <c r="I267" s="213">
        <f>SUM(I263:I266)</f>
        <v>3024.95</v>
      </c>
    </row>
    <row r="268" spans="1:12" s="8" customFormat="1" ht="23.1" customHeight="1">
      <c r="A268" s="10"/>
      <c r="B268" s="201" t="s">
        <v>296</v>
      </c>
      <c r="C268" s="202">
        <v>5606.15</v>
      </c>
      <c r="D268" s="266"/>
      <c r="E268" s="7"/>
      <c r="F268" s="7"/>
      <c r="G268" s="7"/>
      <c r="H268" s="7"/>
      <c r="I268" s="11"/>
    </row>
    <row r="269" spans="1:12" s="8" customFormat="1" ht="23.1" customHeight="1">
      <c r="A269" s="10"/>
      <c r="B269" s="201" t="s">
        <v>284</v>
      </c>
      <c r="C269" s="202">
        <v>5842.34</v>
      </c>
      <c r="D269" s="266"/>
      <c r="E269" s="7"/>
      <c r="F269" s="7"/>
      <c r="G269" s="7"/>
      <c r="H269" s="7"/>
      <c r="I269" s="11"/>
    </row>
    <row r="270" spans="1:12" s="8" customFormat="1" ht="23.1" customHeight="1">
      <c r="A270" s="10"/>
      <c r="B270" s="201" t="s">
        <v>300</v>
      </c>
      <c r="C270" s="202">
        <v>6000</v>
      </c>
      <c r="D270" s="266"/>
      <c r="E270" s="7"/>
      <c r="F270" s="7"/>
      <c r="G270" s="7"/>
      <c r="H270" s="7"/>
      <c r="I270" s="11"/>
    </row>
    <row r="271" spans="1:12" s="8" customFormat="1" ht="23.1" customHeight="1">
      <c r="A271" s="10"/>
      <c r="B271" s="201" t="s">
        <v>285</v>
      </c>
      <c r="C271" s="202">
        <v>6000</v>
      </c>
      <c r="D271" s="266"/>
      <c r="E271" s="7"/>
      <c r="F271" s="7"/>
      <c r="G271" s="7"/>
      <c r="H271" s="7"/>
      <c r="I271" s="11"/>
    </row>
    <row r="272" spans="1:12" s="8" customFormat="1" ht="23.1" customHeight="1">
      <c r="A272" s="10"/>
      <c r="B272" s="201" t="s">
        <v>301</v>
      </c>
      <c r="C272" s="202">
        <v>5200</v>
      </c>
      <c r="D272" s="266"/>
      <c r="E272" s="7"/>
      <c r="F272" s="7"/>
      <c r="G272" s="7"/>
      <c r="H272" s="7"/>
      <c r="I272" s="11"/>
    </row>
    <row r="273" spans="1:12" s="8" customFormat="1" ht="23.1" customHeight="1">
      <c r="A273" s="10"/>
      <c r="B273" s="201" t="s">
        <v>275</v>
      </c>
      <c r="C273" s="202">
        <v>6000</v>
      </c>
      <c r="D273" s="266"/>
      <c r="E273" s="7"/>
      <c r="F273" s="7"/>
      <c r="G273" s="7"/>
      <c r="H273" s="7"/>
      <c r="I273" s="11"/>
    </row>
    <row r="274" spans="1:12" s="8" customFormat="1" ht="23.1" customHeight="1">
      <c r="A274" s="10"/>
      <c r="B274" s="201" t="s">
        <v>286</v>
      </c>
      <c r="C274" s="202">
        <v>6000</v>
      </c>
      <c r="D274" s="266"/>
      <c r="E274" s="7"/>
      <c r="F274" s="7"/>
      <c r="G274" s="7"/>
      <c r="H274" s="7"/>
      <c r="I274" s="11"/>
    </row>
    <row r="275" spans="1:12" s="8" customFormat="1" ht="23.1" customHeight="1">
      <c r="A275" s="10"/>
      <c r="B275" s="201" t="s">
        <v>287</v>
      </c>
      <c r="C275" s="202">
        <v>6000</v>
      </c>
      <c r="D275" s="266"/>
      <c r="E275" s="7"/>
      <c r="F275" s="7"/>
      <c r="G275" s="7"/>
      <c r="H275" s="7"/>
      <c r="I275" s="11"/>
    </row>
    <row r="276" spans="1:12" s="8" customFormat="1" ht="23.1" customHeight="1">
      <c r="A276" s="10"/>
      <c r="B276" s="201" t="s">
        <v>289</v>
      </c>
      <c r="C276" s="202">
        <v>6024.95</v>
      </c>
      <c r="D276" s="266"/>
      <c r="E276" s="7"/>
      <c r="F276" s="7"/>
      <c r="G276" s="7"/>
      <c r="H276" s="7"/>
      <c r="I276" s="11"/>
    </row>
    <row r="277" spans="1:12" s="8" customFormat="1" ht="23.1" customHeight="1">
      <c r="A277" s="10"/>
      <c r="B277" s="201" t="s">
        <v>290</v>
      </c>
      <c r="C277" s="202">
        <v>6024.95</v>
      </c>
      <c r="D277" s="266"/>
      <c r="E277" s="7"/>
      <c r="F277" s="7"/>
      <c r="G277" s="7"/>
      <c r="H277" s="7"/>
      <c r="I277" s="11"/>
    </row>
    <row r="278" spans="1:12" s="8" customFormat="1" ht="23.1" customHeight="1">
      <c r="A278" s="10"/>
      <c r="B278" s="201" t="s">
        <v>251</v>
      </c>
      <c r="C278" s="202">
        <v>7664.12</v>
      </c>
      <c r="D278" s="266"/>
      <c r="E278" s="7"/>
      <c r="F278" s="7"/>
      <c r="G278" s="7"/>
      <c r="H278" s="7"/>
      <c r="I278" s="11"/>
    </row>
    <row r="279" spans="1:12" s="8" customFormat="1" ht="23.1" customHeight="1">
      <c r="A279" s="10"/>
      <c r="B279" s="201" t="s">
        <v>291</v>
      </c>
      <c r="C279" s="202">
        <v>6000</v>
      </c>
      <c r="D279" s="266"/>
      <c r="E279" s="7"/>
      <c r="F279" s="7"/>
      <c r="G279" s="7"/>
      <c r="H279" s="7"/>
      <c r="I279" s="11"/>
    </row>
    <row r="280" spans="1:12" s="8" customFormat="1" ht="23.1" customHeight="1">
      <c r="A280" s="10"/>
      <c r="B280" s="201" t="s">
        <v>278</v>
      </c>
      <c r="C280" s="202">
        <v>6479.35</v>
      </c>
      <c r="D280" s="266"/>
      <c r="E280" s="7"/>
      <c r="F280" s="7"/>
      <c r="G280" s="7"/>
      <c r="H280" s="7"/>
      <c r="I280" s="11"/>
    </row>
    <row r="281" spans="1:12" s="8" customFormat="1" ht="23.1" customHeight="1">
      <c r="A281" s="10"/>
      <c r="B281" s="201" t="s">
        <v>292</v>
      </c>
      <c r="C281" s="202">
        <v>5794.61</v>
      </c>
      <c r="D281" s="266"/>
      <c r="E281" s="7"/>
      <c r="F281" s="7"/>
      <c r="G281" s="7"/>
      <c r="H281" s="7"/>
      <c r="I281" s="11"/>
    </row>
    <row r="282" spans="1:12" s="8" customFormat="1" ht="23.1" customHeight="1" thickBot="1">
      <c r="A282" s="156"/>
      <c r="B282" s="270" t="s">
        <v>326</v>
      </c>
      <c r="C282" s="215">
        <f>SUM(C263:C281)</f>
        <v>115120.98999999999</v>
      </c>
      <c r="D282" s="271"/>
      <c r="E282" s="84"/>
      <c r="F282" s="84"/>
      <c r="G282" s="84"/>
      <c r="H282" s="84"/>
      <c r="I282" s="157"/>
    </row>
    <row r="283" spans="1:12" ht="23.1" customHeight="1">
      <c r="A283" s="407" t="s">
        <v>29</v>
      </c>
      <c r="B283" s="408"/>
      <c r="C283" s="408"/>
      <c r="D283" s="408"/>
      <c r="E283" s="408"/>
      <c r="F283" s="408"/>
      <c r="G283" s="408"/>
      <c r="H283" s="408"/>
      <c r="I283" s="409"/>
      <c r="J283" s="180"/>
      <c r="K283" s="180"/>
      <c r="L283" s="180"/>
    </row>
    <row r="284" spans="1:12" ht="23.1" customHeight="1">
      <c r="A284" s="395" t="s">
        <v>19</v>
      </c>
      <c r="B284" s="396"/>
      <c r="C284" s="396"/>
      <c r="D284" s="396" t="s">
        <v>304</v>
      </c>
      <c r="E284" s="396"/>
      <c r="F284" s="396"/>
      <c r="G284" s="396" t="s">
        <v>120</v>
      </c>
      <c r="H284" s="396"/>
      <c r="I284" s="397"/>
      <c r="J284" s="175"/>
      <c r="K284" s="163"/>
      <c r="L284" s="163"/>
    </row>
    <row r="285" spans="1:12" s="8" customFormat="1" ht="42.75">
      <c r="A285" s="188" t="s">
        <v>186</v>
      </c>
      <c r="B285" s="31" t="s">
        <v>250</v>
      </c>
      <c r="C285" s="165" t="s">
        <v>187</v>
      </c>
      <c r="D285" s="159" t="s">
        <v>186</v>
      </c>
      <c r="E285" s="31" t="s">
        <v>250</v>
      </c>
      <c r="F285" s="165" t="s">
        <v>187</v>
      </c>
      <c r="G285" s="159" t="s">
        <v>186</v>
      </c>
      <c r="H285" s="31" t="s">
        <v>250</v>
      </c>
      <c r="I285" s="211" t="s">
        <v>187</v>
      </c>
    </row>
    <row r="286" spans="1:12" s="8" customFormat="1" ht="23.1" customHeight="1">
      <c r="A286" s="10"/>
      <c r="B286" s="201" t="s">
        <v>259</v>
      </c>
      <c r="C286" s="202">
        <v>1200</v>
      </c>
      <c r="D286" s="206"/>
      <c r="E286" s="201" t="s">
        <v>280</v>
      </c>
      <c r="F286" s="202">
        <v>7551.35</v>
      </c>
      <c r="G286" s="206"/>
      <c r="H286" s="201" t="s">
        <v>300</v>
      </c>
      <c r="I286" s="212">
        <v>6717.95</v>
      </c>
      <c r="J286" s="203"/>
    </row>
    <row r="287" spans="1:12" s="8" customFormat="1" ht="23.1" customHeight="1">
      <c r="A287" s="10"/>
      <c r="B287" s="200" t="s">
        <v>326</v>
      </c>
      <c r="C287" s="254">
        <f>C286</f>
        <v>1200</v>
      </c>
      <c r="D287" s="7"/>
      <c r="E287" s="201" t="s">
        <v>282</v>
      </c>
      <c r="F287" s="202">
        <v>7551.35</v>
      </c>
      <c r="G287" s="206"/>
      <c r="H287" s="201" t="s">
        <v>301</v>
      </c>
      <c r="I287" s="212">
        <v>7118.11</v>
      </c>
      <c r="J287" s="203"/>
    </row>
    <row r="288" spans="1:12" s="8" customFormat="1" ht="23.1" customHeight="1">
      <c r="A288" s="10"/>
      <c r="B288" s="7"/>
      <c r="C288" s="13"/>
      <c r="D288" s="7"/>
      <c r="E288" s="201" t="s">
        <v>283</v>
      </c>
      <c r="F288" s="202">
        <v>7551.35</v>
      </c>
      <c r="G288" s="206"/>
      <c r="H288" s="201" t="s">
        <v>293</v>
      </c>
      <c r="I288" s="212">
        <v>7118.11</v>
      </c>
      <c r="J288" s="203"/>
    </row>
    <row r="289" spans="1:10" s="8" customFormat="1" ht="23.1" customHeight="1">
      <c r="A289" s="10"/>
      <c r="B289" s="7"/>
      <c r="C289" s="13"/>
      <c r="D289" s="7"/>
      <c r="E289" s="201" t="s">
        <v>273</v>
      </c>
      <c r="F289" s="202">
        <v>8000</v>
      </c>
      <c r="G289" s="206"/>
      <c r="H289" s="201" t="s">
        <v>302</v>
      </c>
      <c r="I289" s="212">
        <v>7118.11</v>
      </c>
      <c r="J289" s="203"/>
    </row>
    <row r="290" spans="1:10" s="8" customFormat="1" ht="23.1" customHeight="1">
      <c r="A290" s="10"/>
      <c r="B290" s="7"/>
      <c r="C290" s="13"/>
      <c r="D290" s="7"/>
      <c r="E290" s="201" t="s">
        <v>284</v>
      </c>
      <c r="F290" s="202">
        <v>7551.35</v>
      </c>
      <c r="G290" s="206"/>
      <c r="H290" s="200" t="s">
        <v>326</v>
      </c>
      <c r="I290" s="213">
        <f>SUM(I286:I289)</f>
        <v>28072.28</v>
      </c>
    </row>
    <row r="291" spans="1:10" s="8" customFormat="1" ht="23.1" customHeight="1">
      <c r="A291" s="10"/>
      <c r="B291" s="7"/>
      <c r="C291" s="13"/>
      <c r="D291" s="7"/>
      <c r="E291" s="201" t="s">
        <v>274</v>
      </c>
      <c r="F291" s="202">
        <v>8000</v>
      </c>
      <c r="G291" s="206"/>
      <c r="H291" s="7"/>
      <c r="I291" s="11"/>
    </row>
    <row r="292" spans="1:10" s="8" customFormat="1" ht="23.1" customHeight="1">
      <c r="A292" s="10"/>
      <c r="B292" s="7"/>
      <c r="C292" s="13"/>
      <c r="D292" s="7"/>
      <c r="E292" s="201" t="s">
        <v>285</v>
      </c>
      <c r="F292" s="202">
        <v>7551.35</v>
      </c>
      <c r="G292" s="206"/>
      <c r="H292" s="7"/>
      <c r="I292" s="11"/>
    </row>
    <row r="293" spans="1:10" s="8" customFormat="1" ht="23.1" customHeight="1">
      <c r="A293" s="10"/>
      <c r="B293" s="7"/>
      <c r="C293" s="13"/>
      <c r="D293" s="7"/>
      <c r="E293" s="201" t="s">
        <v>297</v>
      </c>
      <c r="F293" s="202">
        <v>8000</v>
      </c>
      <c r="G293" s="206"/>
      <c r="H293" s="7"/>
      <c r="I293" s="11"/>
    </row>
    <row r="294" spans="1:10" s="8" customFormat="1" ht="23.1" customHeight="1">
      <c r="A294" s="10"/>
      <c r="B294" s="7"/>
      <c r="C294" s="13"/>
      <c r="D294" s="7"/>
      <c r="E294" s="201" t="s">
        <v>275</v>
      </c>
      <c r="F294" s="202">
        <v>7129.1</v>
      </c>
      <c r="G294" s="206"/>
      <c r="H294" s="7"/>
      <c r="I294" s="11"/>
    </row>
    <row r="295" spans="1:10" s="8" customFormat="1" ht="23.1" customHeight="1">
      <c r="A295" s="10"/>
      <c r="B295" s="7"/>
      <c r="C295" s="13"/>
      <c r="D295" s="7"/>
      <c r="E295" s="201" t="s">
        <v>298</v>
      </c>
      <c r="F295" s="202">
        <v>8000</v>
      </c>
      <c r="G295" s="206"/>
      <c r="H295" s="7"/>
      <c r="I295" s="11"/>
    </row>
    <row r="296" spans="1:10" s="8" customFormat="1" ht="23.1" customHeight="1">
      <c r="A296" s="10"/>
      <c r="B296" s="7"/>
      <c r="C296" s="13"/>
      <c r="D296" s="7"/>
      <c r="E296" s="201" t="s">
        <v>286</v>
      </c>
      <c r="F296" s="202">
        <v>7129.1</v>
      </c>
      <c r="G296" s="206"/>
      <c r="H296" s="7"/>
      <c r="I296" s="11"/>
    </row>
    <row r="297" spans="1:10" s="8" customFormat="1" ht="23.1" customHeight="1">
      <c r="A297" s="10"/>
      <c r="B297" s="7"/>
      <c r="C297" s="13"/>
      <c r="D297" s="7"/>
      <c r="E297" s="201" t="s">
        <v>287</v>
      </c>
      <c r="F297" s="202">
        <v>7129.1</v>
      </c>
      <c r="G297" s="206"/>
      <c r="H297" s="7"/>
      <c r="I297" s="11"/>
    </row>
    <row r="298" spans="1:10" s="8" customFormat="1" ht="23.1" customHeight="1">
      <c r="A298" s="10"/>
      <c r="B298" s="7"/>
      <c r="C298" s="13"/>
      <c r="D298" s="7"/>
      <c r="E298" s="201" t="s">
        <v>289</v>
      </c>
      <c r="F298" s="202">
        <v>7129.1</v>
      </c>
      <c r="G298" s="206"/>
      <c r="H298" s="7"/>
      <c r="I298" s="11"/>
    </row>
    <row r="299" spans="1:10" s="8" customFormat="1" ht="23.1" customHeight="1">
      <c r="A299" s="10"/>
      <c r="B299" s="7"/>
      <c r="C299" s="13"/>
      <c r="D299" s="7"/>
      <c r="E299" s="201" t="s">
        <v>279</v>
      </c>
      <c r="F299" s="202">
        <v>7641.95</v>
      </c>
      <c r="G299" s="206"/>
      <c r="H299" s="7"/>
      <c r="I299" s="11"/>
    </row>
    <row r="300" spans="1:10" s="8" customFormat="1" ht="23.1" customHeight="1">
      <c r="A300" s="10"/>
      <c r="B300" s="7"/>
      <c r="C300" s="13"/>
      <c r="D300" s="7"/>
      <c r="E300" s="201" t="s">
        <v>251</v>
      </c>
      <c r="F300" s="202">
        <v>7551.35</v>
      </c>
      <c r="G300" s="206"/>
      <c r="H300" s="7"/>
      <c r="I300" s="11"/>
    </row>
    <row r="301" spans="1:10" s="8" customFormat="1" ht="23.1" customHeight="1">
      <c r="A301" s="10"/>
      <c r="B301" s="7"/>
      <c r="C301" s="13"/>
      <c r="D301" s="7"/>
      <c r="E301" s="201" t="s">
        <v>278</v>
      </c>
      <c r="F301" s="202">
        <v>8000</v>
      </c>
      <c r="G301" s="206"/>
      <c r="H301" s="7"/>
      <c r="I301" s="11"/>
    </row>
    <row r="302" spans="1:10" s="8" customFormat="1" ht="23.1" customHeight="1">
      <c r="A302" s="10"/>
      <c r="B302" s="7"/>
      <c r="C302" s="13"/>
      <c r="D302" s="7"/>
      <c r="E302" s="201" t="s">
        <v>278</v>
      </c>
      <c r="F302" s="202">
        <v>7551.35</v>
      </c>
      <c r="G302" s="206"/>
      <c r="H302" s="7"/>
      <c r="I302" s="11"/>
    </row>
    <row r="303" spans="1:10" s="8" customFormat="1" ht="23.1" customHeight="1" thickBot="1">
      <c r="A303" s="156"/>
      <c r="B303" s="84"/>
      <c r="C303" s="158"/>
      <c r="D303" s="84"/>
      <c r="E303" s="214" t="s">
        <v>326</v>
      </c>
      <c r="F303" s="215">
        <f>SUM(F286:F302)</f>
        <v>129017.80000000003</v>
      </c>
      <c r="G303" s="216"/>
      <c r="H303" s="84"/>
      <c r="I303" s="157"/>
    </row>
    <row r="304" spans="1:10" ht="23.1" customHeight="1">
      <c r="A304" s="407" t="s">
        <v>8</v>
      </c>
      <c r="B304" s="408"/>
      <c r="C304" s="408"/>
      <c r="D304" s="408"/>
      <c r="E304" s="408"/>
      <c r="F304" s="408"/>
      <c r="G304" s="408"/>
      <c r="H304" s="408"/>
      <c r="I304" s="409"/>
    </row>
    <row r="305" spans="1:10" ht="23.1" customHeight="1">
      <c r="A305" s="395" t="s">
        <v>324</v>
      </c>
      <c r="B305" s="396"/>
      <c r="C305" s="396"/>
      <c r="D305" s="396" t="s">
        <v>7</v>
      </c>
      <c r="E305" s="396"/>
      <c r="F305" s="396"/>
      <c r="G305" s="396" t="s">
        <v>294</v>
      </c>
      <c r="H305" s="396"/>
      <c r="I305" s="397"/>
    </row>
    <row r="306" spans="1:10" ht="42.75">
      <c r="A306" s="188" t="s">
        <v>186</v>
      </c>
      <c r="B306" s="31" t="s">
        <v>250</v>
      </c>
      <c r="C306" s="165" t="s">
        <v>187</v>
      </c>
      <c r="D306" s="159" t="s">
        <v>186</v>
      </c>
      <c r="E306" s="31" t="s">
        <v>250</v>
      </c>
      <c r="F306" s="165" t="s">
        <v>187</v>
      </c>
      <c r="G306" s="159" t="s">
        <v>186</v>
      </c>
      <c r="H306" s="31" t="s">
        <v>250</v>
      </c>
      <c r="I306" s="211" t="s">
        <v>187</v>
      </c>
    </row>
    <row r="307" spans="1:10" s="8" customFormat="1" ht="23.1" customHeight="1">
      <c r="A307" s="10"/>
      <c r="B307" s="194" t="s">
        <v>280</v>
      </c>
      <c r="C307" s="195">
        <v>2400</v>
      </c>
      <c r="D307" s="222"/>
      <c r="E307" s="194" t="s">
        <v>280</v>
      </c>
      <c r="F307" s="195">
        <v>5500</v>
      </c>
      <c r="G307" s="222"/>
      <c r="H307" s="194" t="s">
        <v>302</v>
      </c>
      <c r="I307" s="244">
        <v>2000</v>
      </c>
      <c r="J307" s="196"/>
    </row>
    <row r="308" spans="1:10" s="8" customFormat="1" ht="23.1" customHeight="1">
      <c r="A308" s="10"/>
      <c r="B308" s="194" t="s">
        <v>283</v>
      </c>
      <c r="C308" s="195">
        <v>2400</v>
      </c>
      <c r="D308" s="222"/>
      <c r="E308" s="194" t="s">
        <v>281</v>
      </c>
      <c r="F308" s="195">
        <v>5500</v>
      </c>
      <c r="G308" s="222"/>
      <c r="H308" s="194" t="s">
        <v>287</v>
      </c>
      <c r="I308" s="244">
        <v>2000</v>
      </c>
      <c r="J308" s="196"/>
    </row>
    <row r="309" spans="1:10" s="8" customFormat="1" ht="23.1" customHeight="1">
      <c r="A309" s="10"/>
      <c r="B309" s="194" t="s">
        <v>285</v>
      </c>
      <c r="C309" s="195">
        <v>2400</v>
      </c>
      <c r="D309" s="222"/>
      <c r="E309" s="194" t="s">
        <v>281</v>
      </c>
      <c r="F309" s="195">
        <v>5500</v>
      </c>
      <c r="G309" s="222"/>
      <c r="H309" s="200" t="s">
        <v>326</v>
      </c>
      <c r="I309" s="264">
        <f>SUM(I307:I308)</f>
        <v>4000</v>
      </c>
    </row>
    <row r="310" spans="1:10" s="8" customFormat="1" ht="23.1" customHeight="1">
      <c r="A310" s="10"/>
      <c r="B310" s="200" t="s">
        <v>326</v>
      </c>
      <c r="C310" s="197">
        <f>SUM(C307:C309)</f>
        <v>7200</v>
      </c>
      <c r="D310" s="7"/>
      <c r="E310" s="194" t="s">
        <v>281</v>
      </c>
      <c r="F310" s="195">
        <v>5500</v>
      </c>
      <c r="G310" s="222"/>
      <c r="H310" s="7"/>
      <c r="I310" s="11"/>
    </row>
    <row r="311" spans="1:10" s="8" customFormat="1" ht="23.1" customHeight="1">
      <c r="A311" s="10"/>
      <c r="B311" s="7"/>
      <c r="C311" s="13"/>
      <c r="D311" s="7"/>
      <c r="E311" s="194" t="s">
        <v>281</v>
      </c>
      <c r="F311" s="195">
        <v>5500</v>
      </c>
      <c r="G311" s="222"/>
      <c r="H311" s="7"/>
      <c r="I311" s="11"/>
    </row>
    <row r="312" spans="1:10" s="8" customFormat="1" ht="23.1" customHeight="1">
      <c r="A312" s="10"/>
      <c r="B312" s="7"/>
      <c r="C312" s="13"/>
      <c r="D312" s="7"/>
      <c r="E312" s="194" t="s">
        <v>281</v>
      </c>
      <c r="F312" s="195">
        <v>5500</v>
      </c>
      <c r="G312" s="222"/>
      <c r="H312" s="7"/>
      <c r="I312" s="11"/>
    </row>
    <row r="313" spans="1:10" s="8" customFormat="1" ht="23.1" customHeight="1">
      <c r="A313" s="10"/>
      <c r="B313" s="7"/>
      <c r="C313" s="13"/>
      <c r="D313" s="7"/>
      <c r="E313" s="194" t="s">
        <v>282</v>
      </c>
      <c r="F313" s="195">
        <v>5500</v>
      </c>
      <c r="G313" s="222"/>
      <c r="H313" s="7"/>
      <c r="I313" s="11"/>
    </row>
    <row r="314" spans="1:10" s="8" customFormat="1" ht="23.1" customHeight="1">
      <c r="A314" s="10"/>
      <c r="B314" s="7"/>
      <c r="C314" s="13"/>
      <c r="D314" s="7"/>
      <c r="E314" s="194" t="s">
        <v>299</v>
      </c>
      <c r="F314" s="195">
        <v>5500</v>
      </c>
      <c r="G314" s="222"/>
      <c r="H314" s="7"/>
      <c r="I314" s="11"/>
    </row>
    <row r="315" spans="1:10" s="8" customFormat="1" ht="23.1" customHeight="1">
      <c r="A315" s="10"/>
      <c r="B315" s="7"/>
      <c r="C315" s="13"/>
      <c r="D315" s="7"/>
      <c r="E315" s="194" t="s">
        <v>283</v>
      </c>
      <c r="F315" s="195">
        <v>5500</v>
      </c>
      <c r="G315" s="222"/>
      <c r="H315" s="7"/>
      <c r="I315" s="11"/>
    </row>
    <row r="316" spans="1:10" s="8" customFormat="1" ht="23.1" customHeight="1">
      <c r="A316" s="10"/>
      <c r="B316" s="7"/>
      <c r="C316" s="13"/>
      <c r="D316" s="7"/>
      <c r="E316" s="194" t="s">
        <v>296</v>
      </c>
      <c r="F316" s="195">
        <v>3250</v>
      </c>
      <c r="G316" s="222"/>
      <c r="H316" s="7"/>
      <c r="I316" s="11"/>
    </row>
    <row r="317" spans="1:10" s="8" customFormat="1" ht="23.1" customHeight="1">
      <c r="A317" s="10"/>
      <c r="B317" s="7"/>
      <c r="C317" s="13"/>
      <c r="D317" s="7"/>
      <c r="E317" s="194" t="s">
        <v>284</v>
      </c>
      <c r="F317" s="195">
        <v>5500</v>
      </c>
      <c r="G317" s="222"/>
      <c r="H317" s="7"/>
      <c r="I317" s="11"/>
    </row>
    <row r="318" spans="1:10" s="8" customFormat="1" ht="23.1" customHeight="1">
      <c r="A318" s="10"/>
      <c r="B318" s="7"/>
      <c r="C318" s="13"/>
      <c r="D318" s="7"/>
      <c r="E318" s="194" t="s">
        <v>285</v>
      </c>
      <c r="F318" s="195">
        <v>7100</v>
      </c>
      <c r="G318" s="222"/>
      <c r="H318" s="7"/>
      <c r="I318" s="11"/>
    </row>
    <row r="319" spans="1:10" s="8" customFormat="1" ht="23.1" customHeight="1">
      <c r="A319" s="10"/>
      <c r="B319" s="7"/>
      <c r="C319" s="13"/>
      <c r="D319" s="7"/>
      <c r="E319" s="194" t="s">
        <v>275</v>
      </c>
      <c r="F319" s="195">
        <v>5500</v>
      </c>
      <c r="G319" s="222"/>
      <c r="H319" s="7"/>
      <c r="I319" s="11"/>
    </row>
    <row r="320" spans="1:10" s="8" customFormat="1" ht="23.1" customHeight="1">
      <c r="A320" s="10"/>
      <c r="B320" s="7"/>
      <c r="C320" s="13"/>
      <c r="D320" s="7"/>
      <c r="E320" s="194" t="s">
        <v>286</v>
      </c>
      <c r="F320" s="195">
        <v>5500</v>
      </c>
      <c r="G320" s="222"/>
      <c r="H320" s="7"/>
      <c r="I320" s="11"/>
    </row>
    <row r="321" spans="1:16" s="8" customFormat="1" ht="23.1" customHeight="1">
      <c r="A321" s="10"/>
      <c r="B321" s="7"/>
      <c r="C321" s="13"/>
      <c r="D321" s="7"/>
      <c r="E321" s="194" t="s">
        <v>302</v>
      </c>
      <c r="F321" s="195">
        <v>0.01</v>
      </c>
      <c r="G321" s="222"/>
      <c r="H321" s="7"/>
      <c r="I321" s="11"/>
    </row>
    <row r="322" spans="1:16" s="8" customFormat="1" ht="23.1" customHeight="1">
      <c r="A322" s="10"/>
      <c r="B322" s="7"/>
      <c r="C322" s="13"/>
      <c r="D322" s="7"/>
      <c r="E322" s="194" t="s">
        <v>287</v>
      </c>
      <c r="F322" s="195">
        <v>5500</v>
      </c>
      <c r="G322" s="222"/>
      <c r="H322" s="7"/>
      <c r="I322" s="11"/>
    </row>
    <row r="323" spans="1:16" s="8" customFormat="1" ht="23.1" customHeight="1">
      <c r="A323" s="10"/>
      <c r="B323" s="7"/>
      <c r="C323" s="13"/>
      <c r="D323" s="7"/>
      <c r="E323" s="194" t="s">
        <v>288</v>
      </c>
      <c r="F323" s="195">
        <v>2250</v>
      </c>
      <c r="G323" s="222"/>
      <c r="H323" s="7"/>
      <c r="I323" s="11"/>
    </row>
    <row r="324" spans="1:16" s="8" customFormat="1" ht="23.1" customHeight="1">
      <c r="A324" s="10"/>
      <c r="B324" s="7"/>
      <c r="C324" s="13"/>
      <c r="D324" s="7"/>
      <c r="E324" s="194" t="s">
        <v>279</v>
      </c>
      <c r="F324" s="195">
        <v>7100</v>
      </c>
      <c r="G324" s="222"/>
      <c r="H324" s="7"/>
      <c r="I324" s="11"/>
    </row>
    <row r="325" spans="1:16" s="8" customFormat="1" ht="23.1" customHeight="1">
      <c r="A325" s="10"/>
      <c r="B325" s="7"/>
      <c r="C325" s="13"/>
      <c r="D325" s="7"/>
      <c r="E325" s="194" t="s">
        <v>251</v>
      </c>
      <c r="F325" s="195">
        <v>5500</v>
      </c>
      <c r="G325" s="222"/>
      <c r="H325" s="7"/>
      <c r="I325" s="11"/>
    </row>
    <row r="326" spans="1:16" s="8" customFormat="1" ht="23.1" customHeight="1">
      <c r="A326" s="10"/>
      <c r="B326" s="7"/>
      <c r="C326" s="13"/>
      <c r="D326" s="7"/>
      <c r="E326" s="194" t="s">
        <v>278</v>
      </c>
      <c r="F326" s="195">
        <v>5500</v>
      </c>
      <c r="G326" s="222"/>
      <c r="H326" s="7"/>
      <c r="I326" s="11"/>
    </row>
    <row r="327" spans="1:16" s="8" customFormat="1" ht="23.1" customHeight="1" thickBot="1">
      <c r="A327" s="223"/>
      <c r="B327" s="208"/>
      <c r="C327" s="265"/>
      <c r="D327" s="208"/>
      <c r="E327" s="209" t="s">
        <v>326</v>
      </c>
      <c r="F327" s="247">
        <f>SUM(F307:F326)</f>
        <v>102200.01</v>
      </c>
      <c r="G327" s="233"/>
      <c r="H327" s="208"/>
      <c r="I327" s="225"/>
    </row>
    <row r="328" spans="1:16" ht="23.1" customHeight="1">
      <c r="A328" s="407" t="s">
        <v>28</v>
      </c>
      <c r="B328" s="408"/>
      <c r="C328" s="408"/>
      <c r="D328" s="408"/>
      <c r="E328" s="408"/>
      <c r="F328" s="408"/>
      <c r="G328" s="408"/>
      <c r="H328" s="408"/>
      <c r="I328" s="408"/>
      <c r="J328" s="408"/>
      <c r="K328" s="408"/>
      <c r="L328" s="409"/>
    </row>
    <row r="329" spans="1:16" ht="28.5" customHeight="1">
      <c r="A329" s="395" t="s">
        <v>294</v>
      </c>
      <c r="B329" s="396"/>
      <c r="C329" s="396"/>
      <c r="D329" s="396" t="s">
        <v>303</v>
      </c>
      <c r="E329" s="396"/>
      <c r="F329" s="396"/>
      <c r="G329" s="396" t="s">
        <v>7</v>
      </c>
      <c r="H329" s="396"/>
      <c r="I329" s="396"/>
      <c r="J329" s="392" t="s">
        <v>305</v>
      </c>
      <c r="K329" s="393"/>
      <c r="L329" s="394"/>
      <c r="M329" s="184"/>
      <c r="N329" s="184"/>
      <c r="O329" s="184"/>
      <c r="P329" s="184"/>
    </row>
    <row r="330" spans="1:16" ht="42.75">
      <c r="A330" s="188" t="s">
        <v>186</v>
      </c>
      <c r="B330" s="31" t="s">
        <v>250</v>
      </c>
      <c r="C330" s="165" t="s">
        <v>187</v>
      </c>
      <c r="D330" s="159" t="s">
        <v>186</v>
      </c>
      <c r="E330" s="31" t="s">
        <v>250</v>
      </c>
      <c r="F330" s="165" t="s">
        <v>187</v>
      </c>
      <c r="G330" s="159" t="s">
        <v>186</v>
      </c>
      <c r="H330" s="31" t="s">
        <v>250</v>
      </c>
      <c r="I330" s="165" t="s">
        <v>187</v>
      </c>
      <c r="J330" s="159" t="s">
        <v>186</v>
      </c>
      <c r="K330" s="31" t="s">
        <v>250</v>
      </c>
      <c r="L330" s="211" t="s">
        <v>187</v>
      </c>
    </row>
    <row r="331" spans="1:16" s="8" customFormat="1" ht="23.1" customHeight="1">
      <c r="A331" s="10"/>
      <c r="B331" s="201" t="s">
        <v>280</v>
      </c>
      <c r="C331" s="202">
        <v>6000</v>
      </c>
      <c r="D331" s="266"/>
      <c r="E331" s="201" t="s">
        <v>283</v>
      </c>
      <c r="F331" s="202">
        <v>1250</v>
      </c>
      <c r="G331" s="266"/>
      <c r="H331" s="201" t="s">
        <v>279</v>
      </c>
      <c r="I331" s="202">
        <v>1600</v>
      </c>
      <c r="J331" s="266"/>
      <c r="K331" s="201" t="s">
        <v>295</v>
      </c>
      <c r="L331" s="212">
        <v>1200</v>
      </c>
      <c r="M331" s="267"/>
    </row>
    <row r="332" spans="1:16" s="8" customFormat="1" ht="23.1" customHeight="1">
      <c r="A332" s="10"/>
      <c r="B332" s="201" t="s">
        <v>281</v>
      </c>
      <c r="C332" s="202">
        <v>6000</v>
      </c>
      <c r="D332" s="266"/>
      <c r="E332" s="201" t="s">
        <v>284</v>
      </c>
      <c r="F332" s="202">
        <v>6040</v>
      </c>
      <c r="G332" s="266"/>
      <c r="H332" s="201" t="s">
        <v>251</v>
      </c>
      <c r="I332" s="202">
        <v>1600</v>
      </c>
      <c r="J332" s="266"/>
      <c r="K332" s="198" t="s">
        <v>326</v>
      </c>
      <c r="L332" s="213">
        <f>SUM(L331)</f>
        <v>1200</v>
      </c>
    </row>
    <row r="333" spans="1:16" s="8" customFormat="1" ht="23.1" customHeight="1">
      <c r="A333" s="268"/>
      <c r="B333" s="201" t="s">
        <v>282</v>
      </c>
      <c r="C333" s="202">
        <v>6000</v>
      </c>
      <c r="D333" s="266"/>
      <c r="E333" s="201" t="s">
        <v>285</v>
      </c>
      <c r="F333" s="202">
        <v>2706.67</v>
      </c>
      <c r="G333" s="266"/>
      <c r="H333" s="198" t="s">
        <v>326</v>
      </c>
      <c r="I333" s="199">
        <f>SUM(I331:I332)</f>
        <v>3200</v>
      </c>
      <c r="J333" s="7"/>
      <c r="K333" s="7"/>
      <c r="L333" s="11"/>
    </row>
    <row r="334" spans="1:16" s="8" customFormat="1" ht="23.1" customHeight="1">
      <c r="A334" s="10"/>
      <c r="B334" s="201" t="s">
        <v>299</v>
      </c>
      <c r="C334" s="202">
        <v>6000</v>
      </c>
      <c r="D334" s="266"/>
      <c r="E334" s="198" t="s">
        <v>326</v>
      </c>
      <c r="F334" s="204">
        <f>SUM(F331:F333)</f>
        <v>9996.67</v>
      </c>
      <c r="G334" s="7"/>
      <c r="H334" s="7"/>
      <c r="I334" s="7"/>
      <c r="J334" s="7"/>
      <c r="K334" s="7"/>
      <c r="L334" s="11"/>
    </row>
    <row r="335" spans="1:16" s="8" customFormat="1" ht="23.1" customHeight="1">
      <c r="A335" s="269"/>
      <c r="B335" s="201" t="s">
        <v>283</v>
      </c>
      <c r="C335" s="202">
        <v>7000</v>
      </c>
      <c r="D335" s="266"/>
      <c r="E335" s="7"/>
      <c r="F335" s="7"/>
      <c r="G335" s="7"/>
      <c r="H335" s="7"/>
      <c r="I335" s="7"/>
      <c r="J335" s="7"/>
      <c r="K335" s="7"/>
      <c r="L335" s="11"/>
    </row>
    <row r="336" spans="1:16" s="8" customFormat="1" ht="23.1" customHeight="1">
      <c r="A336" s="10"/>
      <c r="B336" s="201" t="s">
        <v>296</v>
      </c>
      <c r="C336" s="202">
        <v>6000</v>
      </c>
      <c r="D336" s="266"/>
      <c r="E336" s="7"/>
      <c r="F336" s="7"/>
      <c r="G336" s="7"/>
      <c r="H336" s="7"/>
      <c r="I336" s="7"/>
      <c r="J336" s="7"/>
      <c r="K336" s="7"/>
      <c r="L336" s="11"/>
    </row>
    <row r="337" spans="1:12" s="8" customFormat="1" ht="23.1" customHeight="1">
      <c r="A337" s="10"/>
      <c r="B337" s="201" t="s">
        <v>284</v>
      </c>
      <c r="C337" s="202">
        <v>3280</v>
      </c>
      <c r="D337" s="266"/>
      <c r="E337" s="7"/>
      <c r="F337" s="7"/>
      <c r="G337" s="7"/>
      <c r="H337" s="7"/>
      <c r="I337" s="7"/>
      <c r="J337" s="7"/>
      <c r="K337" s="7"/>
      <c r="L337" s="11"/>
    </row>
    <row r="338" spans="1:12" s="8" customFormat="1" ht="23.1" customHeight="1">
      <c r="A338" s="10"/>
      <c r="B338" s="201" t="s">
        <v>300</v>
      </c>
      <c r="C338" s="202">
        <v>8000</v>
      </c>
      <c r="D338" s="266"/>
      <c r="E338" s="7"/>
      <c r="F338" s="7"/>
      <c r="G338" s="7"/>
      <c r="H338" s="7"/>
      <c r="I338" s="7"/>
      <c r="J338" s="7"/>
      <c r="K338" s="7"/>
      <c r="L338" s="11"/>
    </row>
    <row r="339" spans="1:12" s="8" customFormat="1" ht="23.1" customHeight="1">
      <c r="A339" s="10"/>
      <c r="B339" s="201" t="s">
        <v>285</v>
      </c>
      <c r="C339" s="202">
        <v>7000</v>
      </c>
      <c r="D339" s="266"/>
      <c r="E339" s="7"/>
      <c r="F339" s="7"/>
      <c r="G339" s="7"/>
      <c r="H339" s="7"/>
      <c r="I339" s="7"/>
      <c r="J339" s="7"/>
      <c r="K339" s="7"/>
      <c r="L339" s="11"/>
    </row>
    <row r="340" spans="1:12" s="8" customFormat="1" ht="23.1" customHeight="1">
      <c r="A340" s="10"/>
      <c r="B340" s="201" t="s">
        <v>301</v>
      </c>
      <c r="C340" s="202">
        <v>5000</v>
      </c>
      <c r="D340" s="266"/>
      <c r="E340" s="7"/>
      <c r="F340" s="7"/>
      <c r="G340" s="7"/>
      <c r="H340" s="7"/>
      <c r="I340" s="7"/>
      <c r="J340" s="7"/>
      <c r="K340" s="7"/>
      <c r="L340" s="11"/>
    </row>
    <row r="341" spans="1:12" s="8" customFormat="1" ht="23.1" customHeight="1">
      <c r="A341" s="10"/>
      <c r="B341" s="201" t="s">
        <v>275</v>
      </c>
      <c r="C341" s="202">
        <v>6000</v>
      </c>
      <c r="D341" s="266"/>
      <c r="E341" s="7"/>
      <c r="F341" s="7"/>
      <c r="G341" s="7"/>
      <c r="H341" s="7"/>
      <c r="I341" s="7"/>
      <c r="J341" s="7"/>
      <c r="K341" s="7"/>
      <c r="L341" s="11"/>
    </row>
    <row r="342" spans="1:12" s="8" customFormat="1" ht="23.1" customHeight="1">
      <c r="A342" s="10"/>
      <c r="B342" s="201" t="s">
        <v>286</v>
      </c>
      <c r="C342" s="202">
        <v>6000</v>
      </c>
      <c r="D342" s="266"/>
      <c r="E342" s="7"/>
      <c r="F342" s="7"/>
      <c r="G342" s="7"/>
      <c r="H342" s="7"/>
      <c r="I342" s="7"/>
      <c r="J342" s="7"/>
      <c r="K342" s="7"/>
      <c r="L342" s="11"/>
    </row>
    <row r="343" spans="1:12" s="8" customFormat="1" ht="23.1" customHeight="1">
      <c r="A343" s="10"/>
      <c r="B343" s="201" t="s">
        <v>287</v>
      </c>
      <c r="C343" s="202">
        <v>6000</v>
      </c>
      <c r="D343" s="266"/>
      <c r="E343" s="7"/>
      <c r="F343" s="7"/>
      <c r="G343" s="7"/>
      <c r="H343" s="7"/>
      <c r="I343" s="7"/>
      <c r="J343" s="7"/>
      <c r="K343" s="7"/>
      <c r="L343" s="11"/>
    </row>
    <row r="344" spans="1:12" s="8" customFormat="1" ht="23.1" customHeight="1">
      <c r="A344" s="10"/>
      <c r="B344" s="201" t="s">
        <v>289</v>
      </c>
      <c r="C344" s="202">
        <v>8000</v>
      </c>
      <c r="D344" s="266"/>
      <c r="E344" s="7"/>
      <c r="F344" s="7"/>
      <c r="G344" s="7"/>
      <c r="H344" s="7"/>
      <c r="I344" s="7"/>
      <c r="J344" s="7"/>
      <c r="K344" s="7"/>
      <c r="L344" s="11"/>
    </row>
    <row r="345" spans="1:12" s="8" customFormat="1" ht="23.1" customHeight="1">
      <c r="A345" s="10"/>
      <c r="B345" s="201" t="s">
        <v>290</v>
      </c>
      <c r="C345" s="202">
        <v>6000</v>
      </c>
      <c r="D345" s="266"/>
      <c r="E345" s="7"/>
      <c r="F345" s="7"/>
      <c r="G345" s="7"/>
      <c r="H345" s="7"/>
      <c r="I345" s="7"/>
      <c r="J345" s="7"/>
      <c r="K345" s="7"/>
      <c r="L345" s="11"/>
    </row>
    <row r="346" spans="1:12" s="8" customFormat="1" ht="23.1" customHeight="1">
      <c r="A346" s="10"/>
      <c r="B346" s="201" t="s">
        <v>251</v>
      </c>
      <c r="C346" s="202">
        <v>8000</v>
      </c>
      <c r="D346" s="266"/>
      <c r="E346" s="7"/>
      <c r="F346" s="7"/>
      <c r="G346" s="7"/>
      <c r="H346" s="7"/>
      <c r="I346" s="7"/>
      <c r="J346" s="7"/>
      <c r="K346" s="7"/>
      <c r="L346" s="11"/>
    </row>
    <row r="347" spans="1:12" s="8" customFormat="1" ht="23.1" customHeight="1">
      <c r="A347" s="10"/>
      <c r="B347" s="201" t="s">
        <v>291</v>
      </c>
      <c r="C347" s="202">
        <v>6000</v>
      </c>
      <c r="D347" s="266"/>
      <c r="E347" s="7"/>
      <c r="F347" s="7"/>
      <c r="G347" s="7"/>
      <c r="H347" s="7"/>
      <c r="I347" s="7"/>
      <c r="J347" s="7"/>
      <c r="K347" s="7"/>
      <c r="L347" s="11"/>
    </row>
    <row r="348" spans="1:12" s="8" customFormat="1" ht="23.1" customHeight="1">
      <c r="A348" s="10"/>
      <c r="B348" s="201" t="s">
        <v>278</v>
      </c>
      <c r="C348" s="202">
        <v>6000</v>
      </c>
      <c r="D348" s="266"/>
      <c r="E348" s="7"/>
      <c r="F348" s="7"/>
      <c r="G348" s="7"/>
      <c r="H348" s="7"/>
      <c r="I348" s="7"/>
      <c r="J348" s="7"/>
      <c r="K348" s="7"/>
      <c r="L348" s="11"/>
    </row>
    <row r="349" spans="1:12" s="8" customFormat="1" ht="23.1" customHeight="1">
      <c r="A349" s="10"/>
      <c r="B349" s="201" t="s">
        <v>292</v>
      </c>
      <c r="C349" s="202">
        <v>6000</v>
      </c>
      <c r="D349" s="266"/>
      <c r="E349" s="7"/>
      <c r="F349" s="7"/>
      <c r="G349" s="7"/>
      <c r="H349" s="7"/>
      <c r="I349" s="7"/>
      <c r="J349" s="7"/>
      <c r="K349" s="7"/>
      <c r="L349" s="11"/>
    </row>
    <row r="350" spans="1:12" s="8" customFormat="1" ht="23.1" customHeight="1" thickBot="1">
      <c r="A350" s="156"/>
      <c r="B350" s="270" t="s">
        <v>326</v>
      </c>
      <c r="C350" s="215">
        <f>SUM(C331:C349)</f>
        <v>118280</v>
      </c>
      <c r="D350" s="271"/>
      <c r="E350" s="84"/>
      <c r="F350" s="84"/>
      <c r="G350" s="84"/>
      <c r="H350" s="84"/>
      <c r="I350" s="84"/>
      <c r="J350" s="84"/>
      <c r="K350" s="84"/>
      <c r="L350" s="157"/>
    </row>
    <row r="351" spans="1:12" s="8" customFormat="1" ht="23.1" customHeight="1">
      <c r="A351" s="398" t="s">
        <v>306</v>
      </c>
      <c r="B351" s="399"/>
      <c r="C351" s="400"/>
    </row>
    <row r="352" spans="1:12" s="8" customFormat="1" ht="23.1" customHeight="1">
      <c r="A352" s="395" t="s">
        <v>7</v>
      </c>
      <c r="B352" s="396"/>
      <c r="C352" s="397"/>
    </row>
    <row r="353" spans="1:10" s="8" customFormat="1" ht="28.5">
      <c r="A353" s="188" t="s">
        <v>186</v>
      </c>
      <c r="B353" s="31" t="s">
        <v>250</v>
      </c>
      <c r="C353" s="211" t="s">
        <v>187</v>
      </c>
    </row>
    <row r="354" spans="1:10" s="8" customFormat="1" ht="23.1" customHeight="1">
      <c r="A354" s="10"/>
      <c r="B354" s="201" t="s">
        <v>285</v>
      </c>
      <c r="C354" s="212">
        <v>1600</v>
      </c>
    </row>
    <row r="355" spans="1:10" s="8" customFormat="1" ht="23.1" customHeight="1" thickBot="1">
      <c r="A355" s="223"/>
      <c r="B355" s="274" t="s">
        <v>326</v>
      </c>
      <c r="C355" s="261">
        <f>C354</f>
        <v>1600</v>
      </c>
    </row>
    <row r="356" spans="1:10" ht="23.1" customHeight="1">
      <c r="A356" s="398" t="s">
        <v>193</v>
      </c>
      <c r="B356" s="399"/>
      <c r="C356" s="400"/>
      <c r="H356" s="4"/>
      <c r="I356" s="4"/>
      <c r="J356" s="163"/>
    </row>
    <row r="357" spans="1:10" ht="23.1" customHeight="1">
      <c r="A357" s="395" t="s">
        <v>120</v>
      </c>
      <c r="B357" s="396"/>
      <c r="C357" s="397"/>
      <c r="H357" s="4"/>
      <c r="I357" s="4"/>
      <c r="J357" s="163"/>
    </row>
    <row r="358" spans="1:10" ht="28.5">
      <c r="A358" s="188" t="s">
        <v>186</v>
      </c>
      <c r="B358" s="31" t="s">
        <v>250</v>
      </c>
      <c r="C358" s="211" t="s">
        <v>187</v>
      </c>
      <c r="H358" s="4"/>
      <c r="I358" s="4"/>
    </row>
    <row r="359" spans="1:10" ht="23.1" customHeight="1">
      <c r="A359" s="10"/>
      <c r="B359" s="201" t="s">
        <v>300</v>
      </c>
      <c r="C359" s="212">
        <v>8000</v>
      </c>
      <c r="H359" s="4"/>
      <c r="I359" s="4"/>
    </row>
    <row r="360" spans="1:10" ht="23.1" customHeight="1">
      <c r="A360" s="10"/>
      <c r="B360" s="201" t="s">
        <v>301</v>
      </c>
      <c r="C360" s="212">
        <v>8000</v>
      </c>
      <c r="H360" s="4"/>
      <c r="I360" s="4"/>
    </row>
    <row r="361" spans="1:10" ht="23.1" customHeight="1">
      <c r="A361" s="10"/>
      <c r="B361" s="201" t="s">
        <v>302</v>
      </c>
      <c r="C361" s="212">
        <v>8000</v>
      </c>
      <c r="H361" s="4"/>
      <c r="I361" s="4"/>
    </row>
    <row r="362" spans="1:10" ht="23.1" customHeight="1">
      <c r="A362" s="10"/>
      <c r="B362" s="309">
        <v>42948</v>
      </c>
      <c r="C362" s="212">
        <v>8000</v>
      </c>
      <c r="H362" s="4"/>
      <c r="I362" s="4"/>
    </row>
    <row r="363" spans="1:10" ht="23.1" customHeight="1" thickBot="1">
      <c r="A363" s="240"/>
      <c r="B363" s="209" t="s">
        <v>326</v>
      </c>
      <c r="C363" s="261">
        <f>SUM(C359:C362)</f>
        <v>32000</v>
      </c>
      <c r="H363" s="4"/>
      <c r="I363" s="4"/>
    </row>
    <row r="364" spans="1:10" s="8" customFormat="1" ht="23.1" customHeight="1">
      <c r="A364" s="407" t="s">
        <v>101</v>
      </c>
      <c r="B364" s="408"/>
      <c r="C364" s="409"/>
      <c r="D364" s="4"/>
      <c r="E364" s="4"/>
      <c r="F364" s="4"/>
      <c r="G364" s="4"/>
      <c r="H364" s="4"/>
      <c r="I364" s="4"/>
    </row>
    <row r="365" spans="1:10" ht="23.1" customHeight="1">
      <c r="A365" s="395" t="s">
        <v>324</v>
      </c>
      <c r="B365" s="396"/>
      <c r="C365" s="397"/>
      <c r="H365" s="4"/>
      <c r="I365" s="4"/>
    </row>
    <row r="366" spans="1:10" ht="28.5">
      <c r="A366" s="188" t="s">
        <v>186</v>
      </c>
      <c r="B366" s="31" t="s">
        <v>250</v>
      </c>
      <c r="C366" s="211" t="s">
        <v>187</v>
      </c>
      <c r="H366" s="4"/>
      <c r="I366" s="4"/>
    </row>
    <row r="367" spans="1:10" ht="23.1" customHeight="1">
      <c r="A367" s="10"/>
      <c r="B367" s="201" t="s">
        <v>298</v>
      </c>
      <c r="C367" s="212">
        <v>2400</v>
      </c>
      <c r="H367" s="4"/>
      <c r="I367" s="4"/>
    </row>
    <row r="368" spans="1:10" ht="23.1" customHeight="1">
      <c r="A368" s="10"/>
      <c r="B368" s="201" t="s">
        <v>287</v>
      </c>
      <c r="C368" s="212">
        <v>0</v>
      </c>
      <c r="H368" s="4"/>
      <c r="I368" s="4"/>
    </row>
    <row r="369" spans="1:9" ht="23.1" customHeight="1">
      <c r="A369" s="10"/>
      <c r="B369" s="201" t="s">
        <v>288</v>
      </c>
      <c r="C369" s="212">
        <v>4800</v>
      </c>
      <c r="H369" s="4"/>
      <c r="I369" s="4"/>
    </row>
    <row r="370" spans="1:9" ht="23.1" customHeight="1" thickBot="1">
      <c r="A370" s="223"/>
      <c r="B370" s="209" t="s">
        <v>326</v>
      </c>
      <c r="C370" s="261">
        <f>SUM(C367:C369)</f>
        <v>7200</v>
      </c>
      <c r="H370" s="4"/>
      <c r="I370" s="4"/>
    </row>
    <row r="371" spans="1:9" s="8" customFormat="1" ht="23.1" customHeight="1">
      <c r="A371" s="398" t="s">
        <v>102</v>
      </c>
      <c r="B371" s="399"/>
      <c r="C371" s="400"/>
    </row>
    <row r="372" spans="1:9" s="8" customFormat="1" ht="23.1" customHeight="1">
      <c r="A372" s="395" t="s">
        <v>7</v>
      </c>
      <c r="B372" s="396"/>
      <c r="C372" s="397"/>
    </row>
    <row r="373" spans="1:9" s="8" customFormat="1" ht="28.5">
      <c r="A373" s="188" t="s">
        <v>186</v>
      </c>
      <c r="B373" s="31" t="s">
        <v>250</v>
      </c>
      <c r="C373" s="211" t="s">
        <v>187</v>
      </c>
    </row>
    <row r="374" spans="1:9" s="8" customFormat="1" ht="23.1" customHeight="1">
      <c r="A374" s="10"/>
      <c r="B374" s="201" t="s">
        <v>288</v>
      </c>
      <c r="C374" s="212">
        <v>2400</v>
      </c>
    </row>
    <row r="375" spans="1:9" s="8" customFormat="1" ht="23.1" customHeight="1" thickBot="1">
      <c r="A375" s="156"/>
      <c r="B375" s="270" t="s">
        <v>326</v>
      </c>
      <c r="C375" s="260">
        <f>C374</f>
        <v>2400</v>
      </c>
    </row>
    <row r="376" spans="1:9" ht="23.1" customHeight="1">
      <c r="A376" s="398" t="s">
        <v>30</v>
      </c>
      <c r="B376" s="399"/>
      <c r="C376" s="399"/>
      <c r="D376" s="399"/>
      <c r="E376" s="399"/>
      <c r="F376" s="400"/>
      <c r="H376" s="4"/>
      <c r="I376" s="4"/>
    </row>
    <row r="377" spans="1:9" ht="23.1" customHeight="1">
      <c r="A377" s="395" t="s">
        <v>304</v>
      </c>
      <c r="B377" s="396"/>
      <c r="C377" s="396"/>
      <c r="D377" s="396" t="s">
        <v>324</v>
      </c>
      <c r="E377" s="396"/>
      <c r="F377" s="397"/>
      <c r="H377" s="4"/>
      <c r="I377" s="4"/>
    </row>
    <row r="378" spans="1:9" s="8" customFormat="1" ht="28.5">
      <c r="A378" s="188" t="s">
        <v>186</v>
      </c>
      <c r="B378" s="31" t="s">
        <v>250</v>
      </c>
      <c r="C378" s="165" t="s">
        <v>187</v>
      </c>
      <c r="D378" s="159" t="s">
        <v>186</v>
      </c>
      <c r="E378" s="31" t="s">
        <v>250</v>
      </c>
      <c r="F378" s="211" t="s">
        <v>187</v>
      </c>
    </row>
    <row r="379" spans="1:9" s="8" customFormat="1" ht="23.1" customHeight="1">
      <c r="A379" s="10"/>
      <c r="B379" s="201" t="s">
        <v>280</v>
      </c>
      <c r="C379" s="202">
        <v>8000</v>
      </c>
      <c r="D379" s="206"/>
      <c r="E379" s="201" t="s">
        <v>278</v>
      </c>
      <c r="F379" s="212">
        <v>2360</v>
      </c>
    </row>
    <row r="380" spans="1:9" s="8" customFormat="1" ht="23.1" customHeight="1">
      <c r="A380" s="10"/>
      <c r="B380" s="201" t="s">
        <v>282</v>
      </c>
      <c r="C380" s="202">
        <v>8000</v>
      </c>
      <c r="D380" s="206"/>
      <c r="E380" s="200" t="s">
        <v>326</v>
      </c>
      <c r="F380" s="213">
        <f>F379</f>
        <v>2360</v>
      </c>
    </row>
    <row r="381" spans="1:9" s="8" customFormat="1" ht="23.1" customHeight="1">
      <c r="A381" s="10"/>
      <c r="B381" s="201" t="s">
        <v>283</v>
      </c>
      <c r="C381" s="202">
        <v>8000</v>
      </c>
      <c r="D381" s="206"/>
      <c r="E381" s="232"/>
      <c r="F381" s="11"/>
    </row>
    <row r="382" spans="1:9" s="8" customFormat="1" ht="23.1" customHeight="1">
      <c r="A382" s="10"/>
      <c r="B382" s="201" t="s">
        <v>273</v>
      </c>
      <c r="C382" s="202">
        <v>8000</v>
      </c>
      <c r="D382" s="206"/>
      <c r="E382" s="7"/>
      <c r="F382" s="11"/>
    </row>
    <row r="383" spans="1:9" s="8" customFormat="1" ht="23.1" customHeight="1">
      <c r="A383" s="10"/>
      <c r="B383" s="201" t="s">
        <v>284</v>
      </c>
      <c r="C383" s="202">
        <v>8000</v>
      </c>
      <c r="D383" s="206"/>
      <c r="E383" s="7"/>
      <c r="F383" s="11"/>
    </row>
    <row r="384" spans="1:9" s="8" customFormat="1" ht="23.1" customHeight="1">
      <c r="A384" s="10"/>
      <c r="B384" s="201" t="s">
        <v>274</v>
      </c>
      <c r="C384" s="202">
        <v>8000</v>
      </c>
      <c r="D384" s="206"/>
      <c r="E384" s="7"/>
      <c r="F384" s="11"/>
    </row>
    <row r="385" spans="1:6" s="8" customFormat="1" ht="23.1" customHeight="1">
      <c r="A385" s="10"/>
      <c r="B385" s="201" t="s">
        <v>285</v>
      </c>
      <c r="C385" s="202">
        <v>8000</v>
      </c>
      <c r="D385" s="206"/>
      <c r="E385" s="7"/>
      <c r="F385" s="11"/>
    </row>
    <row r="386" spans="1:6" s="8" customFormat="1" ht="23.1" customHeight="1">
      <c r="A386" s="10"/>
      <c r="B386" s="201" t="s">
        <v>297</v>
      </c>
      <c r="C386" s="202">
        <v>8000</v>
      </c>
      <c r="D386" s="206"/>
      <c r="E386" s="7"/>
      <c r="F386" s="11"/>
    </row>
    <row r="387" spans="1:6" s="8" customFormat="1" ht="23.1" customHeight="1">
      <c r="A387" s="10"/>
      <c r="B387" s="201" t="s">
        <v>275</v>
      </c>
      <c r="C387" s="202">
        <v>8000</v>
      </c>
      <c r="D387" s="206"/>
      <c r="E387" s="7"/>
      <c r="F387" s="11"/>
    </row>
    <row r="388" spans="1:6" s="8" customFormat="1" ht="23.1" customHeight="1">
      <c r="A388" s="10"/>
      <c r="B388" s="201" t="s">
        <v>298</v>
      </c>
      <c r="C388" s="202">
        <v>8000</v>
      </c>
      <c r="D388" s="206"/>
      <c r="E388" s="7"/>
      <c r="F388" s="11"/>
    </row>
    <row r="389" spans="1:6" s="8" customFormat="1" ht="23.1" customHeight="1">
      <c r="A389" s="10"/>
      <c r="B389" s="201" t="s">
        <v>286</v>
      </c>
      <c r="C389" s="202">
        <v>8000</v>
      </c>
      <c r="D389" s="206"/>
      <c r="E389" s="7"/>
      <c r="F389" s="11"/>
    </row>
    <row r="390" spans="1:6" s="8" customFormat="1" ht="23.1" customHeight="1">
      <c r="A390" s="10"/>
      <c r="B390" s="201" t="s">
        <v>287</v>
      </c>
      <c r="C390" s="202">
        <v>1076.92</v>
      </c>
      <c r="D390" s="206"/>
      <c r="E390" s="7"/>
      <c r="F390" s="11"/>
    </row>
    <row r="391" spans="1:6" s="8" customFormat="1" ht="23.1" customHeight="1">
      <c r="A391" s="10"/>
      <c r="B391" s="201" t="s">
        <v>287</v>
      </c>
      <c r="C391" s="202">
        <v>2670.76</v>
      </c>
      <c r="D391" s="206"/>
      <c r="E391" s="7"/>
      <c r="F391" s="11"/>
    </row>
    <row r="392" spans="1:6" s="8" customFormat="1" ht="23.1" customHeight="1">
      <c r="A392" s="10"/>
      <c r="B392" s="201" t="s">
        <v>287</v>
      </c>
      <c r="C392" s="202">
        <v>10670.76</v>
      </c>
      <c r="D392" s="206"/>
      <c r="E392" s="7"/>
      <c r="F392" s="11"/>
    </row>
    <row r="393" spans="1:6" s="8" customFormat="1" ht="23.1" customHeight="1">
      <c r="A393" s="10"/>
      <c r="B393" s="201" t="s">
        <v>288</v>
      </c>
      <c r="C393" s="202">
        <v>8000</v>
      </c>
      <c r="D393" s="206"/>
      <c r="E393" s="7"/>
      <c r="F393" s="11"/>
    </row>
    <row r="394" spans="1:6" s="8" customFormat="1" ht="23.1" customHeight="1">
      <c r="A394" s="10"/>
      <c r="B394" s="201" t="s">
        <v>289</v>
      </c>
      <c r="C394" s="202">
        <v>8538.4599999999991</v>
      </c>
      <c r="D394" s="206"/>
      <c r="E394" s="7"/>
      <c r="F394" s="11"/>
    </row>
    <row r="395" spans="1:6" s="8" customFormat="1" ht="23.1" customHeight="1">
      <c r="A395" s="10"/>
      <c r="B395" s="201" t="s">
        <v>279</v>
      </c>
      <c r="C395" s="202">
        <v>10500</v>
      </c>
      <c r="D395" s="206"/>
      <c r="E395" s="7"/>
      <c r="F395" s="11"/>
    </row>
    <row r="396" spans="1:6" s="8" customFormat="1" ht="23.1" customHeight="1">
      <c r="A396" s="10"/>
      <c r="B396" s="201" t="s">
        <v>251</v>
      </c>
      <c r="C396" s="202">
        <v>8000</v>
      </c>
      <c r="D396" s="206"/>
      <c r="E396" s="7"/>
      <c r="F396" s="11"/>
    </row>
    <row r="397" spans="1:6" s="8" customFormat="1" ht="23.1" customHeight="1">
      <c r="A397" s="10"/>
      <c r="B397" s="201" t="s">
        <v>278</v>
      </c>
      <c r="C397" s="202">
        <v>8000</v>
      </c>
      <c r="D397" s="206"/>
      <c r="E397" s="7"/>
      <c r="F397" s="11"/>
    </row>
    <row r="398" spans="1:6" s="8" customFormat="1" ht="23.1" customHeight="1" thickBot="1">
      <c r="A398" s="255"/>
      <c r="B398" s="214" t="s">
        <v>326</v>
      </c>
      <c r="C398" s="258">
        <f>SUM(C379:C397)</f>
        <v>145456.9</v>
      </c>
      <c r="D398" s="259"/>
      <c r="E398" s="256"/>
      <c r="F398" s="257"/>
    </row>
    <row r="399" spans="1:6" s="8" customFormat="1" ht="23.1" customHeight="1">
      <c r="A399" s="401" t="s">
        <v>104</v>
      </c>
      <c r="B399" s="402"/>
      <c r="C399" s="403"/>
    </row>
    <row r="400" spans="1:6" s="8" customFormat="1" ht="23.1" customHeight="1">
      <c r="A400" s="395" t="s">
        <v>7</v>
      </c>
      <c r="B400" s="396"/>
      <c r="C400" s="397"/>
    </row>
    <row r="401" spans="1:16" s="8" customFormat="1" ht="28.5">
      <c r="A401" s="188" t="s">
        <v>186</v>
      </c>
      <c r="B401" s="31" t="s">
        <v>250</v>
      </c>
      <c r="C401" s="211" t="s">
        <v>187</v>
      </c>
    </row>
    <row r="402" spans="1:16" s="8" customFormat="1" ht="23.1" customHeight="1">
      <c r="A402" s="10"/>
      <c r="B402" s="201" t="s">
        <v>275</v>
      </c>
      <c r="C402" s="212">
        <v>1600</v>
      </c>
    </row>
    <row r="403" spans="1:16" s="8" customFormat="1" ht="23.1" customHeight="1">
      <c r="A403" s="10"/>
      <c r="B403" s="201" t="s">
        <v>278</v>
      </c>
      <c r="C403" s="212">
        <v>1600</v>
      </c>
    </row>
    <row r="404" spans="1:16" s="8" customFormat="1" ht="23.1" customHeight="1" thickBot="1">
      <c r="A404" s="272"/>
      <c r="B404" s="270" t="s">
        <v>326</v>
      </c>
      <c r="C404" s="273">
        <f>SUM(C402:C403)</f>
        <v>3200</v>
      </c>
    </row>
    <row r="405" spans="1:16" ht="23.1" customHeight="1">
      <c r="A405" s="407" t="s">
        <v>148</v>
      </c>
      <c r="B405" s="408"/>
      <c r="C405" s="408"/>
      <c r="D405" s="408"/>
      <c r="E405" s="408"/>
      <c r="F405" s="408"/>
      <c r="G405" s="408"/>
      <c r="H405" s="408"/>
      <c r="I405" s="409"/>
    </row>
    <row r="406" spans="1:16" ht="23.1" customHeight="1">
      <c r="A406" s="395" t="s">
        <v>19</v>
      </c>
      <c r="B406" s="396"/>
      <c r="C406" s="396"/>
      <c r="D406" s="396" t="s">
        <v>20</v>
      </c>
      <c r="E406" s="396"/>
      <c r="F406" s="396"/>
      <c r="G406" s="396" t="s">
        <v>294</v>
      </c>
      <c r="H406" s="396"/>
      <c r="I406" s="397"/>
      <c r="P406" s="181"/>
    </row>
    <row r="407" spans="1:16" s="8" customFormat="1" ht="42.75">
      <c r="A407" s="188" t="s">
        <v>186</v>
      </c>
      <c r="B407" s="31" t="s">
        <v>250</v>
      </c>
      <c r="C407" s="165" t="s">
        <v>187</v>
      </c>
      <c r="D407" s="159" t="s">
        <v>186</v>
      </c>
      <c r="E407" s="31" t="s">
        <v>250</v>
      </c>
      <c r="F407" s="165" t="s">
        <v>187</v>
      </c>
      <c r="G407" s="159" t="s">
        <v>186</v>
      </c>
      <c r="H407" s="31" t="s">
        <v>250</v>
      </c>
      <c r="I407" s="211" t="s">
        <v>187</v>
      </c>
      <c r="J407" s="4"/>
      <c r="K407" s="4"/>
      <c r="L407" s="4"/>
      <c r="M407" s="4"/>
      <c r="N407" s="4"/>
      <c r="O407" s="4"/>
      <c r="P407" s="246"/>
    </row>
    <row r="408" spans="1:16" s="8" customFormat="1" ht="23.1" customHeight="1">
      <c r="A408" s="10"/>
      <c r="B408" s="194" t="s">
        <v>275</v>
      </c>
      <c r="C408" s="195">
        <v>150</v>
      </c>
      <c r="D408" s="222"/>
      <c r="E408" s="194" t="s">
        <v>289</v>
      </c>
      <c r="F408" s="195">
        <v>1280</v>
      </c>
      <c r="G408" s="222"/>
      <c r="H408" s="194" t="s">
        <v>285</v>
      </c>
      <c r="I408" s="244">
        <v>2000</v>
      </c>
      <c r="J408" s="4"/>
      <c r="K408" s="4"/>
      <c r="L408" s="4"/>
      <c r="M408" s="4"/>
      <c r="N408" s="4"/>
      <c r="O408" s="4"/>
    </row>
    <row r="409" spans="1:16" s="8" customFormat="1" ht="23.1" customHeight="1">
      <c r="A409" s="10"/>
      <c r="B409" s="194" t="s">
        <v>264</v>
      </c>
      <c r="C409" s="195">
        <v>1200</v>
      </c>
      <c r="D409" s="222"/>
      <c r="E409" s="200" t="s">
        <v>326</v>
      </c>
      <c r="F409" s="199">
        <f>F408</f>
        <v>1280</v>
      </c>
      <c r="G409" s="7"/>
      <c r="H409" s="200" t="s">
        <v>326</v>
      </c>
      <c r="I409" s="213">
        <f>I408</f>
        <v>2000</v>
      </c>
      <c r="J409" s="4"/>
      <c r="K409" s="4"/>
      <c r="L409" s="4"/>
      <c r="M409" s="4"/>
      <c r="N409" s="4"/>
      <c r="O409" s="4"/>
    </row>
    <row r="410" spans="1:16" s="8" customFormat="1" ht="23.1" customHeight="1">
      <c r="A410" s="10"/>
      <c r="B410" s="194" t="s">
        <v>279</v>
      </c>
      <c r="C410" s="195">
        <v>0</v>
      </c>
      <c r="D410" s="222"/>
      <c r="E410" s="7"/>
      <c r="F410" s="7"/>
      <c r="G410" s="7"/>
      <c r="H410" s="7"/>
      <c r="I410" s="253"/>
      <c r="J410" s="4"/>
      <c r="K410" s="4"/>
      <c r="L410" s="4"/>
      <c r="M410" s="4"/>
      <c r="N410" s="4"/>
      <c r="O410" s="4"/>
    </row>
    <row r="411" spans="1:16" s="8" customFormat="1" ht="23.1" customHeight="1">
      <c r="A411" s="10"/>
      <c r="B411" s="194" t="s">
        <v>278</v>
      </c>
      <c r="C411" s="195">
        <v>1200</v>
      </c>
      <c r="D411" s="222"/>
      <c r="E411" s="7"/>
      <c r="F411" s="7"/>
      <c r="G411" s="7"/>
      <c r="H411" s="7"/>
      <c r="I411" s="11"/>
      <c r="J411" s="4"/>
      <c r="K411" s="4"/>
      <c r="L411" s="4"/>
      <c r="M411" s="4"/>
      <c r="N411" s="4"/>
      <c r="O411" s="4"/>
    </row>
    <row r="412" spans="1:16" s="8" customFormat="1" ht="23.1" customHeight="1" thickBot="1">
      <c r="A412" s="223"/>
      <c r="B412" s="209" t="s">
        <v>326</v>
      </c>
      <c r="C412" s="247">
        <f>SUM(C408:C411)</f>
        <v>2550</v>
      </c>
      <c r="D412" s="233"/>
      <c r="E412" s="208"/>
      <c r="F412" s="208"/>
      <c r="G412" s="208"/>
      <c r="H412" s="208"/>
      <c r="I412" s="225"/>
      <c r="J412" s="4"/>
      <c r="K412" s="4"/>
      <c r="L412" s="4"/>
      <c r="M412" s="4"/>
      <c r="N412" s="4"/>
      <c r="O412" s="4"/>
    </row>
    <row r="413" spans="1:16" ht="23.1" customHeight="1">
      <c r="A413" s="407" t="s">
        <v>190</v>
      </c>
      <c r="B413" s="408"/>
      <c r="C413" s="408"/>
      <c r="D413" s="408"/>
      <c r="E413" s="408"/>
      <c r="F413" s="408"/>
      <c r="G413" s="408"/>
      <c r="H413" s="408"/>
      <c r="I413" s="408"/>
      <c r="J413" s="408"/>
      <c r="K413" s="408"/>
      <c r="L413" s="409"/>
    </row>
    <row r="414" spans="1:16" ht="23.1" customHeight="1">
      <c r="A414" s="395" t="s">
        <v>19</v>
      </c>
      <c r="B414" s="396"/>
      <c r="C414" s="396"/>
      <c r="D414" s="396" t="s">
        <v>20</v>
      </c>
      <c r="E414" s="396"/>
      <c r="F414" s="396"/>
      <c r="G414" s="396" t="s">
        <v>7</v>
      </c>
      <c r="H414" s="396"/>
      <c r="I414" s="396"/>
      <c r="J414" s="396" t="s">
        <v>324</v>
      </c>
      <c r="K414" s="396"/>
      <c r="L414" s="397"/>
    </row>
    <row r="415" spans="1:16" ht="42.75">
      <c r="A415" s="188" t="s">
        <v>186</v>
      </c>
      <c r="B415" s="31" t="s">
        <v>250</v>
      </c>
      <c r="C415" s="165" t="s">
        <v>187</v>
      </c>
      <c r="D415" s="159" t="s">
        <v>186</v>
      </c>
      <c r="E415" s="31" t="s">
        <v>250</v>
      </c>
      <c r="F415" s="165" t="s">
        <v>187</v>
      </c>
      <c r="G415" s="159" t="s">
        <v>186</v>
      </c>
      <c r="H415" s="31" t="s">
        <v>250</v>
      </c>
      <c r="I415" s="165" t="s">
        <v>187</v>
      </c>
      <c r="J415" s="159" t="s">
        <v>186</v>
      </c>
      <c r="K415" s="31" t="s">
        <v>250</v>
      </c>
      <c r="L415" s="211" t="s">
        <v>187</v>
      </c>
    </row>
    <row r="416" spans="1:16" ht="23.1" customHeight="1">
      <c r="A416" s="46"/>
      <c r="B416" s="173" t="s">
        <v>259</v>
      </c>
      <c r="C416" s="174">
        <v>1200</v>
      </c>
      <c r="D416" s="172"/>
      <c r="E416" s="173" t="s">
        <v>284</v>
      </c>
      <c r="F416" s="174">
        <v>1280</v>
      </c>
      <c r="G416" s="172"/>
      <c r="H416" s="173" t="s">
        <v>278</v>
      </c>
      <c r="I416" s="174">
        <v>1600</v>
      </c>
      <c r="J416" s="172"/>
      <c r="K416" s="173" t="s">
        <v>289</v>
      </c>
      <c r="L416" s="238">
        <v>2400</v>
      </c>
    </row>
    <row r="417" spans="1:15" ht="23.1" customHeight="1" thickBot="1">
      <c r="A417" s="248"/>
      <c r="B417" s="214" t="s">
        <v>326</v>
      </c>
      <c r="C417" s="249">
        <f>C416</f>
        <v>1200</v>
      </c>
      <c r="D417" s="250"/>
      <c r="E417" s="214" t="s">
        <v>326</v>
      </c>
      <c r="F417" s="249">
        <f>F416</f>
        <v>1280</v>
      </c>
      <c r="G417" s="250"/>
      <c r="H417" s="214" t="s">
        <v>326</v>
      </c>
      <c r="I417" s="249">
        <f>I416</f>
        <v>1600</v>
      </c>
      <c r="J417" s="251"/>
      <c r="K417" s="214" t="s">
        <v>326</v>
      </c>
      <c r="L417" s="252">
        <f>L416</f>
        <v>2400</v>
      </c>
      <c r="N417" s="163"/>
      <c r="O417" s="163"/>
    </row>
    <row r="418" spans="1:15" ht="23.1" customHeight="1">
      <c r="A418" s="8"/>
      <c r="B418" s="8"/>
      <c r="C418" s="8"/>
      <c r="H418" s="4"/>
      <c r="I418" s="4"/>
    </row>
    <row r="419" spans="1:15" ht="23.1" customHeight="1">
      <c r="H419" s="4"/>
      <c r="I419" s="4"/>
    </row>
  </sheetData>
  <mergeCells count="92">
    <mergeCell ref="P98:R98"/>
    <mergeCell ref="D79:F79"/>
    <mergeCell ref="A25:O25"/>
    <mergeCell ref="A1:F1"/>
    <mergeCell ref="A376:F376"/>
    <mergeCell ref="A356:C356"/>
    <mergeCell ref="A97:R97"/>
    <mergeCell ref="A226:C226"/>
    <mergeCell ref="J98:L98"/>
    <mergeCell ref="J202:L202"/>
    <mergeCell ref="A98:C98"/>
    <mergeCell ref="D98:F98"/>
    <mergeCell ref="G98:I98"/>
    <mergeCell ref="D226:F226"/>
    <mergeCell ref="A225:F225"/>
    <mergeCell ref="A201:L201"/>
    <mergeCell ref="A55:C55"/>
    <mergeCell ref="D55:F55"/>
    <mergeCell ref="G202:I202"/>
    <mergeCell ref="D202:F202"/>
    <mergeCell ref="A202:C202"/>
    <mergeCell ref="A184:C184"/>
    <mergeCell ref="D184:F184"/>
    <mergeCell ref="G184:I184"/>
    <mergeCell ref="A183:I183"/>
    <mergeCell ref="A148:C148"/>
    <mergeCell ref="A78:O78"/>
    <mergeCell ref="G79:I79"/>
    <mergeCell ref="J79:L79"/>
    <mergeCell ref="M98:O98"/>
    <mergeCell ref="M79:O79"/>
    <mergeCell ref="A54:F54"/>
    <mergeCell ref="A235:C235"/>
    <mergeCell ref="D235:F235"/>
    <mergeCell ref="A188:O188"/>
    <mergeCell ref="A189:C189"/>
    <mergeCell ref="D189:F189"/>
    <mergeCell ref="G189:I189"/>
    <mergeCell ref="J189:L189"/>
    <mergeCell ref="M189:O189"/>
    <mergeCell ref="A149:C149"/>
    <mergeCell ref="A153:I153"/>
    <mergeCell ref="A154:C154"/>
    <mergeCell ref="D154:F154"/>
    <mergeCell ref="G154:I154"/>
    <mergeCell ref="A234:F234"/>
    <mergeCell ref="A79:C79"/>
    <mergeCell ref="A405:I405"/>
    <mergeCell ref="A414:C414"/>
    <mergeCell ref="D414:F414"/>
    <mergeCell ref="G414:I414"/>
    <mergeCell ref="J414:L414"/>
    <mergeCell ref="A413:L413"/>
    <mergeCell ref="A406:C406"/>
    <mergeCell ref="D406:F406"/>
    <mergeCell ref="G406:I406"/>
    <mergeCell ref="A27:C27"/>
    <mergeCell ref="D27:F27"/>
    <mergeCell ref="A26:F26"/>
    <mergeCell ref="A357:C357"/>
    <mergeCell ref="A365:C365"/>
    <mergeCell ref="A305:C305"/>
    <mergeCell ref="D305:F305"/>
    <mergeCell ref="A197:C197"/>
    <mergeCell ref="D197:F197"/>
    <mergeCell ref="A121:C121"/>
    <mergeCell ref="A304:I304"/>
    <mergeCell ref="A120:C120"/>
    <mergeCell ref="A196:F196"/>
    <mergeCell ref="A364:C364"/>
    <mergeCell ref="A328:L328"/>
    <mergeCell ref="A352:C352"/>
    <mergeCell ref="A260:I260"/>
    <mergeCell ref="A261:C261"/>
    <mergeCell ref="D261:F261"/>
    <mergeCell ref="G261:I261"/>
    <mergeCell ref="A329:C329"/>
    <mergeCell ref="D329:F329"/>
    <mergeCell ref="G329:I329"/>
    <mergeCell ref="G284:I284"/>
    <mergeCell ref="A283:I283"/>
    <mergeCell ref="A284:C284"/>
    <mergeCell ref="D284:F284"/>
    <mergeCell ref="G305:I305"/>
    <mergeCell ref="J329:L329"/>
    <mergeCell ref="A372:C372"/>
    <mergeCell ref="A400:C400"/>
    <mergeCell ref="A351:C351"/>
    <mergeCell ref="A371:C371"/>
    <mergeCell ref="A399:C399"/>
    <mergeCell ref="A377:C377"/>
    <mergeCell ref="D377:F37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26" sqref="A26"/>
    </sheetView>
  </sheetViews>
  <sheetFormatPr defaultRowHeight="15"/>
  <cols>
    <col min="1" max="1" width="57.28515625" customWidth="1"/>
  </cols>
  <sheetData>
    <row r="1" spans="1:2" ht="18.75">
      <c r="A1" s="422" t="s">
        <v>406</v>
      </c>
      <c r="B1" s="423"/>
    </row>
    <row r="2" spans="1:2">
      <c r="A2" s="360"/>
      <c r="B2" s="361"/>
    </row>
    <row r="3" spans="1:2">
      <c r="A3" s="356" t="s">
        <v>21</v>
      </c>
      <c r="B3" s="357">
        <v>88</v>
      </c>
    </row>
    <row r="4" spans="1:2">
      <c r="A4" s="356" t="s">
        <v>22</v>
      </c>
      <c r="B4" s="357">
        <v>77</v>
      </c>
    </row>
    <row r="5" spans="1:2">
      <c r="A5" s="356" t="s">
        <v>19</v>
      </c>
      <c r="B5" s="357">
        <v>58</v>
      </c>
    </row>
    <row r="6" spans="1:2">
      <c r="A6" s="356" t="s">
        <v>23</v>
      </c>
      <c r="B6" s="357">
        <v>71</v>
      </c>
    </row>
    <row r="7" spans="1:2">
      <c r="A7" s="356" t="s">
        <v>191</v>
      </c>
      <c r="B7" s="357">
        <v>65</v>
      </c>
    </row>
    <row r="8" spans="1:2" ht="15.75" thickBot="1">
      <c r="A8" s="358" t="s">
        <v>3</v>
      </c>
      <c r="B8" s="359">
        <f>SUM(B3:B7)</f>
        <v>359</v>
      </c>
    </row>
    <row r="9" spans="1:2" ht="15.75" thickBot="1">
      <c r="A9" s="362"/>
      <c r="B9" s="362"/>
    </row>
    <row r="10" spans="1:2" ht="18.75">
      <c r="A10" s="422" t="s">
        <v>407</v>
      </c>
      <c r="B10" s="423"/>
    </row>
    <row r="11" spans="1:2">
      <c r="A11" s="356" t="s">
        <v>220</v>
      </c>
      <c r="B11" s="357">
        <v>49</v>
      </c>
    </row>
    <row r="12" spans="1:2">
      <c r="A12" s="356" t="s">
        <v>7</v>
      </c>
      <c r="B12" s="357">
        <v>31</v>
      </c>
    </row>
    <row r="13" spans="1:2">
      <c r="A13" s="356" t="s">
        <v>2</v>
      </c>
      <c r="B13" s="357">
        <v>58</v>
      </c>
    </row>
    <row r="14" spans="1:2">
      <c r="A14" s="356" t="s">
        <v>20</v>
      </c>
      <c r="B14" s="357">
        <v>65</v>
      </c>
    </row>
    <row r="15" spans="1:2">
      <c r="A15" s="356" t="s">
        <v>120</v>
      </c>
      <c r="B15" s="357">
        <v>60</v>
      </c>
    </row>
    <row r="16" spans="1:2" ht="15.75" thickBot="1">
      <c r="A16" s="358" t="s">
        <v>3</v>
      </c>
      <c r="B16" s="359">
        <f>SUM(B11:B15)</f>
        <v>263</v>
      </c>
    </row>
  </sheetData>
  <mergeCells count="2">
    <mergeCell ref="A1:B1"/>
    <mergeCell ref="A10:B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gerais</vt:lpstr>
      <vt:lpstr>dados financ</vt:lpstr>
      <vt:lpstr>valor.individual</vt:lpstr>
      <vt:lpstr>discentes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7100710</dc:creator>
  <cp:lastModifiedBy>7100623</cp:lastModifiedBy>
  <cp:lastPrinted>2016-07-27T13:29:28Z</cp:lastPrinted>
  <dcterms:created xsi:type="dcterms:W3CDTF">2015-04-01T11:59:21Z</dcterms:created>
  <dcterms:modified xsi:type="dcterms:W3CDTF">2017-09-20T14:01:21Z</dcterms:modified>
</cp:coreProperties>
</file>